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showInkAnnotation="0" autoCompressPictures="0"/>
  <mc:AlternateContent xmlns:mc="http://schemas.openxmlformats.org/markup-compatibility/2006">
    <mc:Choice Requires="x15">
      <x15ac:absPath xmlns:x15ac="http://schemas.microsoft.com/office/spreadsheetml/2010/11/ac" url="/Users/lgomezgong/Desktop/"/>
    </mc:Choice>
  </mc:AlternateContent>
  <xr:revisionPtr revIDLastSave="0" documentId="13_ncr:1_{A2A24513-E9B4-D949-BEF8-65BAD1FB9C3C}" xr6:coauthVersionLast="44" xr6:coauthVersionMax="44" xr10:uidLastSave="{00000000-0000-0000-0000-000000000000}"/>
  <bookViews>
    <workbookView xWindow="0" yWindow="1620" windowWidth="24660" windowHeight="14380" tabRatio="500" activeTab="3" xr2:uid="{00000000-000D-0000-FFFF-FFFF00000000}"/>
  </bookViews>
  <sheets>
    <sheet name="Attendance Calc - All Grades" sheetId="1" r:id="rId1"/>
    <sheet name="Elementary" sheetId="2" r:id="rId2"/>
    <sheet name="Middle" sheetId="3" r:id="rId3"/>
    <sheet name="High School" sheetId="4" r:id="rId4"/>
  </sheets>
  <definedNames>
    <definedName name="_xlnm.Print_Area" localSheetId="0">'Attendance Calc - All Grades'!$A$1:$L$26</definedName>
    <definedName name="_xlnm.Print_Area" localSheetId="1">Elementary!$A$1:$K$24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4" l="1"/>
  <c r="C5" i="1" l="1"/>
  <c r="D5" i="1" s="1"/>
  <c r="C4" i="1"/>
  <c r="C8" i="3"/>
  <c r="C9" i="3"/>
  <c r="C10" i="3"/>
  <c r="C11" i="3"/>
  <c r="C7" i="3"/>
  <c r="D7" i="3" s="1"/>
  <c r="C5" i="3"/>
  <c r="K5" i="3" s="1"/>
  <c r="C6" i="3"/>
  <c r="K6" i="3" s="1"/>
  <c r="C4" i="3"/>
  <c r="J4" i="3" s="1"/>
  <c r="C3" i="3"/>
  <c r="D3" i="3" s="1"/>
  <c r="C6" i="2"/>
  <c r="C7" i="2"/>
  <c r="C8" i="2"/>
  <c r="C9" i="2"/>
  <c r="C10" i="2"/>
  <c r="I10" i="2" s="1"/>
  <c r="C11" i="2"/>
  <c r="I11" i="2" s="1"/>
  <c r="C5" i="2"/>
  <c r="D5" i="2" s="1"/>
  <c r="C4" i="2"/>
  <c r="C3" i="2"/>
  <c r="H3" i="2" s="1"/>
  <c r="C7" i="1"/>
  <c r="K7" i="1" s="1"/>
  <c r="C6" i="1"/>
  <c r="K6" i="1" s="1"/>
  <c r="J6" i="1"/>
  <c r="I6" i="1"/>
  <c r="H6" i="1"/>
  <c r="I8" i="3"/>
  <c r="I11" i="3"/>
  <c r="K6" i="2"/>
  <c r="H9" i="2"/>
  <c r="K4" i="1"/>
  <c r="C8" i="1"/>
  <c r="K8" i="1" s="1"/>
  <c r="D11" i="3"/>
  <c r="K10" i="3"/>
  <c r="J10" i="3"/>
  <c r="I10" i="3"/>
  <c r="H10" i="3"/>
  <c r="D10" i="3"/>
  <c r="K9" i="3"/>
  <c r="J9" i="3"/>
  <c r="I9" i="3"/>
  <c r="H9" i="3"/>
  <c r="D9" i="3"/>
  <c r="H8" i="3"/>
  <c r="D8" i="3"/>
  <c r="K7" i="3"/>
  <c r="J7" i="3"/>
  <c r="I7" i="3"/>
  <c r="H7" i="3"/>
  <c r="I6" i="3"/>
  <c r="H6" i="3"/>
  <c r="D6" i="3"/>
  <c r="C10" i="4"/>
  <c r="K10" i="4" s="1"/>
  <c r="C9" i="4"/>
  <c r="C8" i="4"/>
  <c r="C7" i="4"/>
  <c r="K7" i="4" s="1"/>
  <c r="C6" i="4"/>
  <c r="I6" i="4" s="1"/>
  <c r="C3" i="4"/>
  <c r="J3" i="4" s="1"/>
  <c r="K3" i="4"/>
  <c r="K4" i="4"/>
  <c r="J4" i="4"/>
  <c r="I4" i="4"/>
  <c r="H4" i="4"/>
  <c r="D4" i="4"/>
  <c r="C5" i="4"/>
  <c r="I10" i="4"/>
  <c r="H10" i="4"/>
  <c r="D10" i="4"/>
  <c r="K9" i="4"/>
  <c r="J9" i="4"/>
  <c r="I9" i="4"/>
  <c r="H9" i="4"/>
  <c r="D9" i="4"/>
  <c r="K8" i="4"/>
  <c r="J8" i="4"/>
  <c r="I8" i="4"/>
  <c r="H8" i="4"/>
  <c r="D8" i="4"/>
  <c r="H7" i="4"/>
  <c r="D7" i="4"/>
  <c r="K6" i="4"/>
  <c r="J6" i="4"/>
  <c r="K5" i="4"/>
  <c r="J5" i="4"/>
  <c r="I5" i="4"/>
  <c r="H5" i="4"/>
  <c r="D5" i="4"/>
  <c r="K4" i="3"/>
  <c r="I4" i="3"/>
  <c r="D4" i="3"/>
  <c r="H11" i="2"/>
  <c r="D11" i="2"/>
  <c r="K10" i="2"/>
  <c r="J10" i="2"/>
  <c r="K8" i="2"/>
  <c r="J8" i="2"/>
  <c r="I8" i="2"/>
  <c r="H8" i="2"/>
  <c r="D8" i="2"/>
  <c r="K7" i="2"/>
  <c r="J7" i="2"/>
  <c r="I7" i="2"/>
  <c r="H7" i="2"/>
  <c r="D7" i="2"/>
  <c r="D6" i="2"/>
  <c r="H5" i="2"/>
  <c r="K4" i="2"/>
  <c r="J4" i="2"/>
  <c r="I4" i="2"/>
  <c r="H4" i="2"/>
  <c r="D4" i="2"/>
  <c r="K3" i="2"/>
  <c r="J3" i="2"/>
  <c r="I3" i="2"/>
  <c r="D3" i="2"/>
  <c r="K5" i="1"/>
  <c r="D8" i="1"/>
  <c r="J8" i="1" l="1"/>
  <c r="I8" i="1"/>
  <c r="H8" i="1"/>
  <c r="D6" i="1"/>
  <c r="J5" i="1"/>
  <c r="H5" i="1"/>
  <c r="I5" i="1"/>
  <c r="D5" i="3"/>
  <c r="H5" i="3"/>
  <c r="I5" i="3"/>
  <c r="J5" i="3"/>
  <c r="J6" i="3"/>
  <c r="H4" i="3"/>
  <c r="H3" i="3"/>
  <c r="I3" i="3"/>
  <c r="J3" i="3"/>
  <c r="K3" i="3"/>
  <c r="D10" i="2"/>
  <c r="J11" i="2"/>
  <c r="H10" i="2"/>
  <c r="K11" i="2"/>
  <c r="J5" i="2"/>
  <c r="I5" i="2"/>
  <c r="K5" i="2"/>
  <c r="I4" i="1"/>
  <c r="H6" i="2"/>
  <c r="I9" i="2"/>
  <c r="I7" i="4"/>
  <c r="J10" i="4"/>
  <c r="D3" i="4"/>
  <c r="J8" i="3"/>
  <c r="K11" i="3"/>
  <c r="D7" i="1"/>
  <c r="D9" i="2"/>
  <c r="H4" i="1"/>
  <c r="I6" i="2"/>
  <c r="J9" i="2"/>
  <c r="D6" i="4"/>
  <c r="J7" i="4"/>
  <c r="H3" i="4"/>
  <c r="K8" i="3"/>
  <c r="H7" i="1"/>
  <c r="J4" i="1"/>
  <c r="J11" i="3"/>
  <c r="D4" i="1"/>
  <c r="J6" i="2"/>
  <c r="K9" i="2"/>
  <c r="H6" i="4"/>
  <c r="I3" i="4"/>
  <c r="I7" i="1"/>
  <c r="J7" i="1"/>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mwold</author>
  </authors>
  <commentList>
    <comment ref="C4" authorId="0" shapeId="0" xr:uid="{00000000-0006-0000-0300-000001000000}">
      <text>
        <r>
          <rPr>
            <b/>
            <sz val="9"/>
            <color rgb="FF000000"/>
            <rFont val="Times New Roman"/>
            <family val="1"/>
          </rPr>
          <t>mwold:</t>
        </r>
        <r>
          <rPr>
            <sz val="9"/>
            <color rgb="FF000000"/>
            <rFont val="Times New Roman"/>
            <family val="1"/>
          </rPr>
          <t xml:space="preserve">
</t>
        </r>
        <r>
          <rPr>
            <sz val="9"/>
            <color rgb="FF000000"/>
            <rFont val="Times New Roman"/>
            <family val="1"/>
          </rPr>
          <t>If higher reimbursement has been accepted by CDE as stated in approved RFA; Otherwise $10/student is norm</t>
        </r>
      </text>
    </comment>
  </commentList>
</comments>
</file>

<file path=xl/sharedStrings.xml><?xml version="1.0" encoding="utf-8"?>
<sst xmlns="http://schemas.openxmlformats.org/spreadsheetml/2006/main" count="107" uniqueCount="45">
  <si>
    <r>
      <t>The "Secret" Formula</t>
    </r>
    <r>
      <rPr>
        <sz val="12"/>
        <rFont val="Times New Roman"/>
        <family val="1"/>
      </rPr>
      <t xml:space="preserve"> (0.85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the cumulative total of student attendance days served for the calendar year) divided by the remaining # of days </t>
    </r>
    <r>
      <rPr>
        <b/>
        <sz val="12"/>
        <rFont val="Times New Roman"/>
        <family val="1"/>
      </rPr>
      <t>=</t>
    </r>
    <r>
      <rPr>
        <sz val="12"/>
        <rFont val="Times New Roman"/>
        <family val="1"/>
      </rPr>
      <t xml:space="preserve">  # of students needed daily from this day forward to meet your yearly targeted attendance!</t>
    </r>
  </si>
  <si>
    <r>
      <t>Example #1:</t>
    </r>
    <r>
      <rPr>
        <b/>
        <sz val="12"/>
        <color indexed="10"/>
        <rFont val="Times New Roman"/>
        <family val="1"/>
      </rPr>
      <t xml:space="preserve"> </t>
    </r>
    <r>
      <rPr>
        <sz val="12"/>
        <rFont val="Times New Roman"/>
        <family val="1"/>
      </rPr>
      <t xml:space="preserve">(0.85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1326 cumulative attendance days)</t>
    </r>
    <r>
      <rPr>
        <b/>
        <sz val="12"/>
        <rFont val="Times New Roman"/>
        <family val="1"/>
      </rPr>
      <t xml:space="preserve"> /</t>
    </r>
    <r>
      <rPr>
        <sz val="12"/>
        <rFont val="Times New Roman"/>
        <family val="1"/>
      </rPr>
      <t xml:space="preserve"> 163 remaining days of school until the end of the calendar year </t>
    </r>
    <r>
      <rPr>
        <b/>
        <sz val="12"/>
        <rFont val="Times New Roman"/>
        <family val="1"/>
      </rPr>
      <t>=</t>
    </r>
    <r>
      <rPr>
        <sz val="12"/>
        <rFont val="Times New Roman"/>
        <family val="1"/>
      </rPr>
      <t xml:space="preserve"> A minimum of 84 students needed daily from this point forward to meet target.</t>
    </r>
  </si>
  <si>
    <t xml:space="preserve">Repeat Steps 1 through 5 for each additional site. </t>
  </si>
  <si>
    <r>
      <t>Step 4.</t>
    </r>
    <r>
      <rPr>
        <sz val="12"/>
        <rFont val="Times New Roman"/>
        <family val="1"/>
      </rPr>
      <t xml:space="preserve"> Enter the total number of student attendance days so far. Remember, use the cumulative number of students served to date, </t>
    </r>
    <r>
      <rPr>
        <b/>
        <sz val="12"/>
        <rFont val="Times New Roman"/>
        <family val="1"/>
      </rPr>
      <t>not an average daily number</t>
    </r>
    <r>
      <rPr>
        <sz val="12"/>
        <rFont val="Times New Roman"/>
        <family val="1"/>
      </rPr>
      <t>!</t>
    </r>
  </si>
  <si>
    <r>
      <t>Step 3.</t>
    </r>
    <r>
      <rPr>
        <sz val="12"/>
        <color indexed="8"/>
        <rFont val="Times New Roman"/>
        <family val="1"/>
      </rPr>
      <t xml:space="preserve"> Enter the total number of days </t>
    </r>
    <r>
      <rPr>
        <sz val="12"/>
        <color indexed="10"/>
        <rFont val="Times New Roman"/>
        <family val="1"/>
      </rPr>
      <t>the</t>
    </r>
    <r>
      <rPr>
        <sz val="12"/>
        <color indexed="10"/>
        <rFont val="Times New Roman"/>
        <family val="1"/>
      </rPr>
      <t xml:space="preserve"> regular school operates during the year</t>
    </r>
    <r>
      <rPr>
        <sz val="12"/>
        <color indexed="8"/>
        <rFont val="Times New Roman"/>
        <family val="1"/>
      </rPr>
      <t xml:space="preserve">. </t>
    </r>
    <r>
      <rPr>
        <b/>
        <i/>
        <sz val="12"/>
        <color indexed="8"/>
        <rFont val="Times New Roman"/>
        <family val="1"/>
      </rPr>
      <t>For High School ASSETs only</t>
    </r>
    <r>
      <rPr>
        <sz val="12"/>
        <color indexed="8"/>
        <rFont val="Times New Roman"/>
        <family val="1"/>
      </rPr>
      <t xml:space="preserve">: </t>
    </r>
    <r>
      <rPr>
        <i/>
        <sz val="12"/>
        <color indexed="8"/>
        <rFont val="Times New Roman"/>
        <family val="1"/>
      </rPr>
      <t xml:space="preserve">Enter the number of actual days your program will run, including summer, weekends, or other intercession periods. </t>
    </r>
  </si>
  <si>
    <r>
      <t>Step 2</t>
    </r>
    <r>
      <rPr>
        <sz val="12"/>
        <rFont val="Times New Roman"/>
        <family val="1"/>
      </rPr>
      <t>. Enter the total core grant amount by site.</t>
    </r>
    <r>
      <rPr>
        <i/>
        <sz val="12"/>
        <rFont val="Times New Roman"/>
        <family val="1"/>
      </rPr>
      <t xml:space="preserve"> If grant is subcontracted, this cell should not reflect the contracted amount, but the total grant awarded to this site.</t>
    </r>
  </si>
  <si>
    <r>
      <t>Step 1.</t>
    </r>
    <r>
      <rPr>
        <sz val="12"/>
        <rFont val="Times New Roman"/>
        <family val="1"/>
      </rPr>
      <t xml:space="preserve"> Enter the name of your site(s).</t>
    </r>
  </si>
  <si>
    <r>
      <t xml:space="preserve">Example #2                     </t>
    </r>
    <r>
      <rPr>
        <b/>
        <i/>
        <sz val="12"/>
        <rFont val="Times New Roman"/>
        <family val="1"/>
      </rPr>
      <t>Middle Site</t>
    </r>
  </si>
  <si>
    <r>
      <t xml:space="preserve">Example #1                     </t>
    </r>
    <r>
      <rPr>
        <b/>
        <i/>
        <sz val="12"/>
        <rFont val="Times New Roman"/>
        <family val="1"/>
      </rPr>
      <t>Elementary Site</t>
    </r>
  </si>
  <si>
    <t>Attendance % reached to date</t>
  </si>
  <si>
    <r>
      <t>S</t>
    </r>
    <r>
      <rPr>
        <b/>
        <sz val="10"/>
        <color indexed="10"/>
        <rFont val="Times New Roman"/>
        <family val="1"/>
      </rPr>
      <t>TEP 5</t>
    </r>
    <r>
      <rPr>
        <b/>
        <sz val="12"/>
        <color indexed="10"/>
        <rFont val="Times New Roman"/>
        <family val="1"/>
      </rPr>
      <t xml:space="preserve">.
</t>
    </r>
    <r>
      <rPr>
        <b/>
        <sz val="12"/>
        <rFont val="Times New Roman"/>
        <family val="1"/>
      </rPr>
      <t xml:space="preserve"># of remaining school days until Dec 31st </t>
    </r>
  </si>
  <si>
    <r>
      <t>S</t>
    </r>
    <r>
      <rPr>
        <b/>
        <sz val="10"/>
        <color indexed="10"/>
        <rFont val="Times New Roman"/>
        <family val="1"/>
      </rPr>
      <t xml:space="preserve">TEP </t>
    </r>
    <r>
      <rPr>
        <b/>
        <sz val="12"/>
        <color indexed="10"/>
        <rFont val="Times New Roman"/>
        <family val="1"/>
      </rPr>
      <t xml:space="preserve">4.
</t>
    </r>
    <r>
      <rPr>
        <b/>
        <sz val="12"/>
        <rFont val="Times New Roman"/>
        <family val="1"/>
      </rPr>
      <t>Total Attendance to Date</t>
    </r>
  </si>
  <si>
    <r>
      <t>S</t>
    </r>
    <r>
      <rPr>
        <b/>
        <sz val="10"/>
        <color indexed="10"/>
        <rFont val="Times New Roman"/>
        <family val="1"/>
      </rPr>
      <t xml:space="preserve">TEP </t>
    </r>
    <r>
      <rPr>
        <b/>
        <sz val="12"/>
        <color indexed="10"/>
        <rFont val="Times New Roman"/>
        <family val="1"/>
      </rPr>
      <t xml:space="preserve">3.
</t>
    </r>
    <r>
      <rPr>
        <b/>
        <sz val="12"/>
        <rFont val="Times New Roman"/>
        <family val="1"/>
      </rPr>
      <t>No. Days Total</t>
    </r>
  </si>
  <si>
    <r>
      <t xml:space="preserve">
</t>
    </r>
    <r>
      <rPr>
        <b/>
        <sz val="12"/>
        <rFont val="Times New Roman"/>
        <family val="1"/>
      </rPr>
      <t>Target No. Students Per Day</t>
    </r>
  </si>
  <si>
    <t>Annual Target Attendance Goal</t>
  </si>
  <si>
    <r>
      <t>S</t>
    </r>
    <r>
      <rPr>
        <b/>
        <sz val="10"/>
        <color indexed="10"/>
        <rFont val="Times New Roman"/>
        <family val="1"/>
      </rPr>
      <t xml:space="preserve">TEP </t>
    </r>
    <r>
      <rPr>
        <b/>
        <sz val="12"/>
        <color indexed="10"/>
        <rFont val="Times New Roman"/>
        <family val="1"/>
      </rPr>
      <t>1.</t>
    </r>
    <r>
      <rPr>
        <b/>
        <i/>
        <sz val="12"/>
        <color indexed="10"/>
        <rFont val="Times New Roman"/>
        <family val="1"/>
      </rPr>
      <t xml:space="preserve">
</t>
    </r>
    <r>
      <rPr>
        <b/>
        <i/>
        <sz val="12"/>
        <rFont val="Times New Roman"/>
        <family val="1"/>
      </rPr>
      <t xml:space="preserve">Examples </t>
    </r>
    <r>
      <rPr>
        <b/>
        <sz val="12"/>
        <rFont val="Times New Roman"/>
        <family val="1"/>
      </rPr>
      <t>/ Site Names</t>
    </r>
  </si>
  <si>
    <t xml:space="preserve"> (NOTE: Sites on target to reach 100% of yearly goal, should reach approx. 60% by end of the first half of year (Jan-Jun); 40% in second half (Jul-Dec)</t>
  </si>
  <si>
    <r>
      <t xml:space="preserve">Minimum Number of Students Needed EACH DAY </t>
    </r>
    <r>
      <rPr>
        <b/>
        <i/>
        <sz val="12"/>
        <color indexed="10"/>
        <rFont val="Times New Roman"/>
        <family val="1"/>
      </rPr>
      <t>from this point forward</t>
    </r>
    <r>
      <rPr>
        <b/>
        <sz val="12"/>
        <rFont val="Times New Roman"/>
        <family val="1"/>
      </rPr>
      <t xml:space="preserve"> to meet the % of Total Target Attendance for the Calendar Year.</t>
    </r>
  </si>
  <si>
    <r>
      <rPr>
        <b/>
        <sz val="14"/>
        <rFont val="Times New Roman"/>
        <family val="1"/>
      </rPr>
      <t>SITE INFORMATION NEEDED</t>
    </r>
    <r>
      <rPr>
        <b/>
        <sz val="12"/>
        <rFont val="Times New Roman"/>
        <family val="1"/>
      </rPr>
      <t xml:space="preserve">
(</t>
    </r>
    <r>
      <rPr>
        <i/>
        <sz val="12"/>
        <rFont val="Times New Roman"/>
        <family val="1"/>
      </rPr>
      <t>In the highlighted cells only</t>
    </r>
    <r>
      <rPr>
        <b/>
        <sz val="12"/>
        <rFont val="Times New Roman"/>
        <family val="1"/>
      </rPr>
      <t xml:space="preserve">)
</t>
    </r>
    <r>
      <rPr>
        <b/>
        <i/>
        <sz val="12"/>
        <rFont val="Times New Roman"/>
        <family val="1"/>
      </rPr>
      <t xml:space="preserve">Please follow the </t>
    </r>
    <r>
      <rPr>
        <b/>
        <i/>
        <sz val="12"/>
        <color indexed="10"/>
        <rFont val="Times New Roman"/>
        <family val="1"/>
      </rPr>
      <t>DIRECTIONS</t>
    </r>
    <r>
      <rPr>
        <b/>
        <i/>
        <sz val="12"/>
        <rFont val="Times New Roman"/>
        <family val="1"/>
      </rPr>
      <t xml:space="preserve"> below.                                                                Do not delete formulas in other columns!</t>
    </r>
  </si>
  <si>
    <t xml:space="preserve"> Number of students to be served daily</t>
  </si>
  <si>
    <r>
      <rPr>
        <b/>
        <i/>
        <sz val="14"/>
        <rFont val="Times New Roman"/>
        <family val="1"/>
      </rPr>
      <t xml:space="preserve">TOTAL BASE GRANT AMOUNT BY SITE </t>
    </r>
    <r>
      <rPr>
        <b/>
        <i/>
        <sz val="12"/>
        <rFont val="Times New Roman"/>
        <family val="1"/>
      </rPr>
      <t xml:space="preserve">        </t>
    </r>
    <r>
      <rPr>
        <i/>
        <sz val="12"/>
        <rFont val="Times New Roman"/>
        <family val="1"/>
      </rPr>
      <t>(</t>
    </r>
    <r>
      <rPr>
        <i/>
        <sz val="12"/>
        <color indexed="10"/>
        <rFont val="Times New Roman"/>
        <family val="1"/>
      </rPr>
      <t>do</t>
    </r>
    <r>
      <rPr>
        <i/>
        <u/>
        <sz val="12"/>
        <color indexed="10"/>
        <rFont val="Times New Roman"/>
        <family val="1"/>
      </rPr>
      <t xml:space="preserve"> not</t>
    </r>
    <r>
      <rPr>
        <i/>
        <sz val="12"/>
        <color indexed="10"/>
        <rFont val="Times New Roman"/>
        <family val="1"/>
      </rPr>
      <t xml:space="preserve"> </t>
    </r>
    <r>
      <rPr>
        <i/>
        <sz val="12"/>
        <rFont val="Times New Roman"/>
        <family val="1"/>
      </rPr>
      <t xml:space="preserve">include Supplemental, Equal Access or Family Literacy)       </t>
    </r>
    <r>
      <rPr>
        <i/>
        <sz val="11"/>
        <rFont val="Times New Roman"/>
        <family val="1"/>
      </rPr>
      <t>*</t>
    </r>
    <r>
      <rPr>
        <b/>
        <i/>
        <sz val="11"/>
        <rFont val="Times New Roman"/>
        <family val="1"/>
      </rPr>
      <t xml:space="preserve">ENTER YOUR </t>
    </r>
    <r>
      <rPr>
        <b/>
        <i/>
        <sz val="11"/>
        <color indexed="10"/>
        <rFont val="Times New Roman"/>
        <family val="1"/>
      </rPr>
      <t>ACTUAL grant award amount</t>
    </r>
    <r>
      <rPr>
        <b/>
        <i/>
        <sz val="11"/>
        <rFont val="Times New Roman"/>
        <family val="1"/>
      </rPr>
      <t xml:space="preserve"> if not at the maximum amount noted in the examples below.</t>
    </r>
  </si>
  <si>
    <t>SITE NAME</t>
  </si>
  <si>
    <t>DIRECTIONS:   Enter data only in the highlighted cells and do not delete formulas in other columns!</t>
  </si>
  <si>
    <r>
      <t>After School Education and Safety (ASES), 21st Community Learning Centers (CCLC) &amp; After School Safety and Enrichment for Teens (ASSETs)</t>
    </r>
    <r>
      <rPr>
        <b/>
        <i/>
        <sz val="12"/>
        <rFont val="Calibri"/>
        <family val="2"/>
      </rPr>
      <t xml:space="preserve">
</t>
    </r>
    <r>
      <rPr>
        <b/>
        <i/>
        <sz val="16"/>
        <color indexed="10"/>
        <rFont val="Calibri"/>
        <family val="2"/>
      </rPr>
      <t>ATTENDANCE CALCULATOR for CALENDAR YEAR REVIEW (Jan-Dec)</t>
    </r>
  </si>
  <si>
    <r>
      <t>Step 3.</t>
    </r>
    <r>
      <rPr>
        <sz val="12"/>
        <color indexed="8"/>
        <rFont val="Times New Roman"/>
        <family val="1"/>
      </rPr>
      <t xml:space="preserve"> Enter the total number of days </t>
    </r>
    <r>
      <rPr>
        <sz val="12"/>
        <color indexed="10"/>
        <rFont val="Times New Roman"/>
        <family val="1"/>
      </rPr>
      <t>the</t>
    </r>
    <r>
      <rPr>
        <sz val="12"/>
        <color indexed="10"/>
        <rFont val="Times New Roman"/>
        <family val="1"/>
      </rPr>
      <t xml:space="preserve"> regular school operates during the year</t>
    </r>
    <r>
      <rPr>
        <sz val="12"/>
        <color indexed="8"/>
        <rFont val="Times New Roman"/>
        <family val="1"/>
      </rPr>
      <t xml:space="preserve">. </t>
    </r>
    <r>
      <rPr>
        <b/>
        <i/>
        <sz val="12"/>
        <color indexed="8"/>
        <rFont val="Times New Roman"/>
        <family val="1"/>
      </rPr>
      <t/>
    </r>
  </si>
  <si>
    <r>
      <t xml:space="preserve">Example #1                     </t>
    </r>
    <r>
      <rPr>
        <b/>
        <i/>
        <sz val="12"/>
        <rFont val="Times New Roman"/>
        <family val="1"/>
      </rPr>
      <t>High School Site</t>
    </r>
  </si>
  <si>
    <r>
      <t xml:space="preserve">Example #2                     </t>
    </r>
    <r>
      <rPr>
        <b/>
        <i/>
        <sz val="12"/>
        <rFont val="Times New Roman"/>
        <family val="1"/>
      </rPr>
      <t>Elementary Site</t>
    </r>
  </si>
  <si>
    <r>
      <t>The "Secret" Formula</t>
    </r>
    <r>
      <rPr>
        <sz val="12"/>
        <rFont val="Times New Roman"/>
        <family val="1"/>
      </rPr>
      <t xml:space="preserve"> (0.85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the cumulative total of student attendance days served for the calendar year) divided by the remaining # of days </t>
    </r>
    <r>
      <rPr>
        <b/>
        <sz val="12"/>
        <rFont val="Times New Roman"/>
        <family val="1"/>
      </rPr>
      <t>=</t>
    </r>
    <r>
      <rPr>
        <sz val="12"/>
        <rFont val="Times New Roman"/>
        <family val="1"/>
      </rPr>
      <t xml:space="preserve">  # of students needed daily from this day forward to meet 85% of your yearly targeted attendance!</t>
    </r>
  </si>
  <si>
    <r>
      <t>Example #1:</t>
    </r>
    <r>
      <rPr>
        <b/>
        <sz val="12"/>
        <color indexed="10"/>
        <rFont val="Times New Roman"/>
        <family val="1"/>
      </rPr>
      <t xml:space="preserve"> </t>
    </r>
    <r>
      <rPr>
        <sz val="12"/>
        <rFont val="Times New Roman"/>
        <family val="1"/>
      </rPr>
      <t xml:space="preserve">(0.85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1045 cumulative attendance days)</t>
    </r>
    <r>
      <rPr>
        <b/>
        <sz val="12"/>
        <rFont val="Times New Roman"/>
        <family val="1"/>
      </rPr>
      <t xml:space="preserve"> /</t>
    </r>
    <r>
      <rPr>
        <sz val="12"/>
        <rFont val="Times New Roman"/>
        <family val="1"/>
      </rPr>
      <t xml:space="preserve"> 163 remaining days of school until the end of the calendar year </t>
    </r>
    <r>
      <rPr>
        <b/>
        <sz val="12"/>
        <rFont val="Times New Roman"/>
        <family val="1"/>
      </rPr>
      <t>=</t>
    </r>
    <r>
      <rPr>
        <sz val="12"/>
        <rFont val="Times New Roman"/>
        <family val="1"/>
      </rPr>
      <t xml:space="preserve"> A minimum of 98 students needed daily from this point forward to meet your minimum target.</t>
    </r>
  </si>
  <si>
    <r>
      <t>The "Secret" Formula</t>
    </r>
    <r>
      <rPr>
        <sz val="12"/>
        <rFont val="Times New Roman"/>
        <family val="1"/>
      </rPr>
      <t xml:space="preserve"> (0.85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the cumulative total of student attendance days served for the calendar year) divided by the remaining # of days </t>
    </r>
    <r>
      <rPr>
        <b/>
        <sz val="12"/>
        <rFont val="Times New Roman"/>
        <family val="1"/>
      </rPr>
      <t>=</t>
    </r>
    <r>
      <rPr>
        <sz val="12"/>
        <rFont val="Times New Roman"/>
        <family val="1"/>
      </rPr>
      <t xml:space="preserve">  # of students needed daily from this day forward to meet your minimum yearly targeted attendance!</t>
    </r>
  </si>
  <si>
    <r>
      <t>Example #1:</t>
    </r>
    <r>
      <rPr>
        <b/>
        <sz val="12"/>
        <color indexed="10"/>
        <rFont val="Times New Roman"/>
        <family val="1"/>
      </rPr>
      <t xml:space="preserve"> </t>
    </r>
    <r>
      <rPr>
        <sz val="12"/>
        <rFont val="Times New Roman"/>
        <family val="1"/>
      </rPr>
      <t xml:space="preserve">(0.85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1326 cumulative attendance days)</t>
    </r>
    <r>
      <rPr>
        <b/>
        <sz val="12"/>
        <rFont val="Times New Roman"/>
        <family val="1"/>
      </rPr>
      <t xml:space="preserve"> /</t>
    </r>
    <r>
      <rPr>
        <sz val="12"/>
        <rFont val="Times New Roman"/>
        <family val="1"/>
      </rPr>
      <t xml:space="preserve"> 163 remaining days of school until the end of the calendar year </t>
    </r>
    <r>
      <rPr>
        <b/>
        <sz val="12"/>
        <rFont val="Times New Roman"/>
        <family val="1"/>
      </rPr>
      <t>=</t>
    </r>
    <r>
      <rPr>
        <sz val="12"/>
        <rFont val="Times New Roman"/>
        <family val="1"/>
      </rPr>
      <t xml:space="preserve"> A minimum of 70 students needed daily from this point forward to meet your minimum target.</t>
    </r>
  </si>
  <si>
    <r>
      <t>Example #1:</t>
    </r>
    <r>
      <rPr>
        <b/>
        <sz val="12"/>
        <color indexed="10"/>
        <rFont val="Times New Roman"/>
        <family val="1"/>
      </rPr>
      <t xml:space="preserve"> </t>
    </r>
    <r>
      <rPr>
        <sz val="12"/>
        <rFont val="Times New Roman"/>
        <family val="1"/>
      </rPr>
      <t xml:space="preserve">(0.85 </t>
    </r>
    <r>
      <rPr>
        <b/>
        <sz val="12"/>
        <rFont val="Times New Roman"/>
        <family val="1"/>
      </rPr>
      <t>x</t>
    </r>
    <r>
      <rPr>
        <sz val="12"/>
        <rFont val="Times New Roman"/>
        <family val="1"/>
      </rPr>
      <t xml:space="preserve"> yearly target attendance </t>
    </r>
    <r>
      <rPr>
        <b/>
        <sz val="12"/>
        <rFont val="Times New Roman"/>
        <family val="1"/>
      </rPr>
      <t>-</t>
    </r>
    <r>
      <rPr>
        <sz val="12"/>
        <rFont val="Times New Roman"/>
        <family val="1"/>
      </rPr>
      <t xml:space="preserve"> 900 cumulative attendance days)</t>
    </r>
    <r>
      <rPr>
        <b/>
        <sz val="12"/>
        <rFont val="Times New Roman"/>
        <family val="1"/>
      </rPr>
      <t xml:space="preserve"> /</t>
    </r>
    <r>
      <rPr>
        <sz val="12"/>
        <rFont val="Times New Roman"/>
        <family val="1"/>
      </rPr>
      <t xml:space="preserve"> 175 remaining days of school until the end of the calendar year </t>
    </r>
    <r>
      <rPr>
        <b/>
        <sz val="12"/>
        <rFont val="Times New Roman"/>
        <family val="1"/>
      </rPr>
      <t>=</t>
    </r>
    <r>
      <rPr>
        <sz val="12"/>
        <rFont val="Times New Roman"/>
        <family val="1"/>
      </rPr>
      <t xml:space="preserve"> A minimum of 116 students needed daily from this point forward to meet your minimum target.</t>
    </r>
  </si>
  <si>
    <r>
      <t xml:space="preserve">Cumulative Student Attendance Days based on Funding Level           </t>
    </r>
    <r>
      <rPr>
        <sz val="12"/>
        <rFont val="Times New Roman"/>
        <family val="1"/>
      </rPr>
      <t>(</t>
    </r>
    <r>
      <rPr>
        <i/>
        <sz val="12"/>
        <rFont val="Times New Roman"/>
        <family val="1"/>
      </rPr>
      <t>High School not to exceed $10.00 per day without prior approval from CDE</t>
    </r>
    <r>
      <rPr>
        <sz val="12"/>
        <rFont val="Times New Roman"/>
        <family val="1"/>
      </rPr>
      <t xml:space="preserve">) </t>
    </r>
    <r>
      <rPr>
        <sz val="12"/>
        <color rgb="FFFF0000"/>
        <rFont val="Times New Roman"/>
        <family val="1"/>
      </rPr>
      <t>NOTE: You will need to change amount in formula bar if approved rate higher than $10/per student/day. See Example #2</t>
    </r>
  </si>
  <si>
    <r>
      <t xml:space="preserve">Example #2                     </t>
    </r>
    <r>
      <rPr>
        <b/>
        <i/>
        <sz val="12"/>
        <rFont val="Times New Roman"/>
        <family val="1"/>
      </rPr>
      <t>High School Site</t>
    </r>
  </si>
  <si>
    <r>
      <t>STEP 2.</t>
    </r>
    <r>
      <rPr>
        <b/>
        <sz val="12"/>
        <rFont val="Times New Roman"/>
        <family val="1"/>
      </rPr>
      <t xml:space="preserve">                        Enter your Base Grant Amount</t>
    </r>
  </si>
  <si>
    <r>
      <t>Step 5.</t>
    </r>
    <r>
      <rPr>
        <sz val="12"/>
        <rFont val="Times New Roman"/>
        <family val="1"/>
      </rPr>
      <t xml:space="preserve"> Enter the number of regular school days remaining for the rest of the calendar year. To estimate the number of operational days for July-Dec, refer to your semi-annual attendance report submitted for the first half of the prior school year. When available, please refer to your district's board adopted and most recent school calendar to ensure accuracy. Count your days! </t>
    </r>
  </si>
  <si>
    <r>
      <t>Step 5.</t>
    </r>
    <r>
      <rPr>
        <sz val="12"/>
        <rFont val="Times New Roman"/>
        <family val="1"/>
      </rPr>
      <t xml:space="preserve"> Enter the number of regular school days remaining for the rest of the calendar year. Please refer to your district's board adopted and most recent school year calendar to ensure accuracy. </t>
    </r>
  </si>
  <si>
    <r>
      <t xml:space="preserve">Example #2                     </t>
    </r>
    <r>
      <rPr>
        <b/>
        <i/>
        <sz val="12"/>
        <color rgb="FFFF0000"/>
        <rFont val="Times New Roman"/>
        <family val="1"/>
      </rPr>
      <t>ASES</t>
    </r>
    <r>
      <rPr>
        <i/>
        <sz val="12"/>
        <rFont val="Times New Roman"/>
        <family val="1"/>
      </rPr>
      <t xml:space="preserve"> </t>
    </r>
    <r>
      <rPr>
        <b/>
        <i/>
        <sz val="12"/>
        <rFont val="Times New Roman"/>
        <family val="1"/>
      </rPr>
      <t>Middle Site</t>
    </r>
  </si>
  <si>
    <r>
      <t xml:space="preserve">Example #1                     </t>
    </r>
    <r>
      <rPr>
        <b/>
        <i/>
        <sz val="12"/>
        <color rgb="FFFF0000"/>
        <rFont val="Times New Roman"/>
        <family val="1"/>
      </rPr>
      <t>ASES</t>
    </r>
    <r>
      <rPr>
        <i/>
        <sz val="12"/>
        <rFont val="Times New Roman"/>
        <family val="1"/>
      </rPr>
      <t xml:space="preserve"> </t>
    </r>
    <r>
      <rPr>
        <b/>
        <i/>
        <sz val="12"/>
        <rFont val="Times New Roman"/>
        <family val="1"/>
      </rPr>
      <t>Elementary Site</t>
    </r>
  </si>
  <si>
    <r>
      <t xml:space="preserve">Example #3                     </t>
    </r>
    <r>
      <rPr>
        <b/>
        <i/>
        <sz val="12"/>
        <color rgb="FFFF0000"/>
        <rFont val="Times New Roman"/>
        <family val="1"/>
      </rPr>
      <t>21st CCLC</t>
    </r>
    <r>
      <rPr>
        <i/>
        <sz val="12"/>
        <rFont val="Times New Roman"/>
        <family val="1"/>
      </rPr>
      <t xml:space="preserve"> </t>
    </r>
    <r>
      <rPr>
        <b/>
        <i/>
        <sz val="12"/>
        <rFont val="Times New Roman"/>
        <family val="1"/>
      </rPr>
      <t>Elementary Site</t>
    </r>
  </si>
  <si>
    <r>
      <t xml:space="preserve">Example #4                     </t>
    </r>
    <r>
      <rPr>
        <b/>
        <i/>
        <sz val="12"/>
        <color rgb="FFFF0000"/>
        <rFont val="Times New Roman"/>
        <family val="1"/>
      </rPr>
      <t>21st CCLC</t>
    </r>
    <r>
      <rPr>
        <i/>
        <sz val="12"/>
        <rFont val="Times New Roman"/>
        <family val="1"/>
      </rPr>
      <t xml:space="preserve"> </t>
    </r>
    <r>
      <rPr>
        <b/>
        <i/>
        <sz val="12"/>
        <rFont val="Times New Roman"/>
        <family val="1"/>
      </rPr>
      <t>Middle Site</t>
    </r>
  </si>
  <si>
    <r>
      <t xml:space="preserve">Example #5                     </t>
    </r>
    <r>
      <rPr>
        <b/>
        <i/>
        <sz val="12"/>
        <rFont val="Times New Roman"/>
        <family val="1"/>
      </rPr>
      <t>High School Site</t>
    </r>
  </si>
  <si>
    <r>
      <t xml:space="preserve">Cumulative Student Attendance Days based on Funding Level           </t>
    </r>
    <r>
      <rPr>
        <sz val="12"/>
        <rFont val="Times New Roman"/>
        <family val="1"/>
      </rPr>
      <t>(</t>
    </r>
    <r>
      <rPr>
        <i/>
        <sz val="12"/>
        <rFont val="Times New Roman"/>
        <family val="1"/>
      </rPr>
      <t>ASES</t>
    </r>
    <r>
      <rPr>
        <sz val="12"/>
        <rFont val="Times New Roman"/>
        <family val="1"/>
      </rPr>
      <t xml:space="preserve"> </t>
    </r>
    <r>
      <rPr>
        <i/>
        <sz val="12"/>
        <rFont val="Times New Roman"/>
        <family val="1"/>
      </rPr>
      <t>Elem/Middle at $8.88 per student/day; 21st CCLC at $7.50 per student/day; High School not to exceed $10.00 per student/day, unless higher rate approved in application</t>
    </r>
    <r>
      <rPr>
        <sz val="12"/>
        <rFont val="Times New Roman"/>
        <family val="1"/>
      </rPr>
      <t xml:space="preserve">). </t>
    </r>
    <r>
      <rPr>
        <sz val="12"/>
        <color indexed="10"/>
        <rFont val="Times New Roman"/>
        <family val="1"/>
      </rPr>
      <t xml:space="preserve">Below are examples for each. Double check formula bar to ensure accuracy. </t>
    </r>
  </si>
  <si>
    <r>
      <t xml:space="preserve">Cumulative Student Attendance Days based on Funding Level           </t>
    </r>
    <r>
      <rPr>
        <sz val="12"/>
        <rFont val="Times New Roman"/>
        <family val="1"/>
      </rPr>
      <t>(</t>
    </r>
    <r>
      <rPr>
        <i/>
        <u/>
        <sz val="12"/>
        <rFont val="Times New Roman"/>
        <family val="1"/>
      </rPr>
      <t>ASES</t>
    </r>
    <r>
      <rPr>
        <sz val="12"/>
        <rFont val="Times New Roman"/>
        <family val="1"/>
      </rPr>
      <t xml:space="preserve"> </t>
    </r>
    <r>
      <rPr>
        <i/>
        <sz val="12"/>
        <rFont val="Times New Roman"/>
        <family val="1"/>
      </rPr>
      <t xml:space="preserve">Elementary school sites receive $8.88 per student per day. </t>
    </r>
    <r>
      <rPr>
        <b/>
        <i/>
        <sz val="12"/>
        <color rgb="FFFF0000"/>
        <rFont val="Times New Roman"/>
        <family val="1"/>
      </rPr>
      <t xml:space="preserve">NOTE: </t>
    </r>
    <r>
      <rPr>
        <b/>
        <i/>
        <u/>
        <sz val="12"/>
        <color rgb="FFFF0000"/>
        <rFont val="Times New Roman"/>
        <family val="1"/>
      </rPr>
      <t>21stCCLC</t>
    </r>
    <r>
      <rPr>
        <b/>
        <i/>
        <sz val="12"/>
        <color rgb="FFFF0000"/>
        <rFont val="Times New Roman"/>
        <family val="1"/>
      </rPr>
      <t xml:space="preserve"> receive $7.50 per student - change in formula bar as needed</t>
    </r>
    <r>
      <rPr>
        <i/>
        <sz val="12"/>
        <rFont val="Times New Roman"/>
        <family val="1"/>
      </rPr>
      <t>)</t>
    </r>
  </si>
  <si>
    <r>
      <t xml:space="preserve">Cumulative Student Attendance Days based on Funding Level           </t>
    </r>
    <r>
      <rPr>
        <sz val="12"/>
        <rFont val="Times New Roman"/>
        <family val="1"/>
      </rPr>
      <t>(</t>
    </r>
    <r>
      <rPr>
        <i/>
        <u/>
        <sz val="12"/>
        <rFont val="Times New Roman"/>
        <family val="1"/>
      </rPr>
      <t>ASES</t>
    </r>
    <r>
      <rPr>
        <sz val="12"/>
        <rFont val="Times New Roman"/>
        <family val="1"/>
      </rPr>
      <t xml:space="preserve"> </t>
    </r>
    <r>
      <rPr>
        <i/>
        <sz val="12"/>
        <rFont val="Times New Roman"/>
        <family val="1"/>
      </rPr>
      <t xml:space="preserve">Middle school sites receive $8.88 per student per day. </t>
    </r>
    <r>
      <rPr>
        <b/>
        <i/>
        <sz val="12"/>
        <color rgb="FFFF0000"/>
        <rFont val="Times New Roman"/>
        <family val="1"/>
      </rPr>
      <t xml:space="preserve">NOTE: </t>
    </r>
    <r>
      <rPr>
        <i/>
        <u/>
        <sz val="12"/>
        <color rgb="FFFF0000"/>
        <rFont val="Times New Roman"/>
        <family val="1"/>
      </rPr>
      <t>21stCCLC</t>
    </r>
    <r>
      <rPr>
        <i/>
        <sz val="12"/>
        <color rgb="FFFF0000"/>
        <rFont val="Times New Roman"/>
        <family val="1"/>
      </rPr>
      <t xml:space="preserve"> </t>
    </r>
    <r>
      <rPr>
        <b/>
        <i/>
        <sz val="12"/>
        <color rgb="FFFF0000"/>
        <rFont val="Times New Roman"/>
        <family val="1"/>
      </rPr>
      <t>receive $7.50 per student - change in formula bar as needed</t>
    </r>
    <r>
      <rPr>
        <i/>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</si>
</sst>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quot;$&quot;#,##0.00"/>
  </numFmts>
  <fonts count="35" x14ac:knownFonts="1">
    <font>
      <sz val="10"/>
      <name val="Times New Roman"/>
    </font>
    <font>
      <sz val="12"/>
      <name val="Times New Roman"/>
      <family val="1"/>
    </font>
    <font>
      <i/>
      <sz val="12"/>
      <name val="Times New Roman"/>
      <family val="1"/>
    </font>
    <font>
      <b/>
      <u/>
      <sz val="12"/>
      <name val="Times New Roman"/>
      <family val="1"/>
    </font>
    <font>
      <sz val="12"/>
      <color indexed="10"/>
      <name val="Times New Roman"/>
      <family val="1"/>
    </font>
    <font>
      <b/>
      <sz val="12"/>
      <name val="Times New Roman"/>
      <family val="1"/>
    </font>
    <font>
      <b/>
      <i/>
      <sz val="12"/>
      <color indexed="10"/>
      <name val="Times New Roman"/>
      <family val="1"/>
    </font>
    <font>
      <b/>
      <sz val="12"/>
      <color indexed="10"/>
      <name val="Times New Roman"/>
      <family val="1"/>
    </font>
    <font>
      <sz val="12"/>
      <color indexed="8"/>
      <name val="Times New Roman"/>
      <family val="1"/>
    </font>
    <font>
      <b/>
      <i/>
      <sz val="12"/>
      <color indexed="8"/>
      <name val="Times New Roman"/>
      <family val="1"/>
    </font>
    <font>
      <i/>
      <sz val="12"/>
      <color indexed="8"/>
      <name val="Times New Roman"/>
      <family val="1"/>
    </font>
    <font>
      <i/>
      <sz val="10"/>
      <name val="Times New Roman"/>
      <family val="1"/>
    </font>
    <font>
      <b/>
      <i/>
      <sz val="12"/>
      <name val="Times New Roman"/>
      <family val="1"/>
    </font>
    <font>
      <b/>
      <sz val="10"/>
      <color indexed="10"/>
      <name val="Times New Roman"/>
      <family val="1"/>
    </font>
    <font>
      <b/>
      <sz val="14"/>
      <name val="Times New Roman"/>
      <family val="1"/>
    </font>
    <font>
      <b/>
      <i/>
      <sz val="14"/>
      <name val="Times New Roman"/>
      <family val="1"/>
    </font>
    <font>
      <i/>
      <sz val="12"/>
      <color indexed="10"/>
      <name val="Times New Roman"/>
      <family val="1"/>
    </font>
    <font>
      <i/>
      <u/>
      <sz val="12"/>
      <color indexed="10"/>
      <name val="Times New Roman"/>
      <family val="1"/>
    </font>
    <font>
      <i/>
      <sz val="11"/>
      <name val="Times New Roman"/>
      <family val="1"/>
    </font>
    <font>
      <b/>
      <i/>
      <sz val="11"/>
      <name val="Times New Roman"/>
      <family val="1"/>
    </font>
    <font>
      <b/>
      <i/>
      <sz val="11"/>
      <color indexed="10"/>
      <name val="Times New Roman"/>
      <family val="1"/>
    </font>
    <font>
      <b/>
      <i/>
      <sz val="14"/>
      <name val="Cambria"/>
      <family val="1"/>
      <scheme val="major"/>
    </font>
    <font>
      <b/>
      <i/>
      <sz val="12"/>
      <name val="Calibri"/>
      <family val="2"/>
    </font>
    <font>
      <b/>
      <i/>
      <sz val="16"/>
      <color indexed="10"/>
      <name val="Calibri"/>
      <family val="2"/>
    </font>
    <font>
      <sz val="8"/>
      <name val="Times New Roman"/>
      <family val="1"/>
    </font>
    <font>
      <u/>
      <sz val="10"/>
      <color theme="10"/>
      <name val="Times New Roman"/>
      <family val="1"/>
    </font>
    <font>
      <u/>
      <sz val="10"/>
      <color theme="11"/>
      <name val="Times New Roman"/>
      <family val="1"/>
    </font>
    <font>
      <sz val="12"/>
      <color rgb="FFFF0000"/>
      <name val="Times New Roman"/>
      <family val="1"/>
    </font>
    <font>
      <i/>
      <sz val="12"/>
      <color rgb="FFFF0000"/>
      <name val="Times New Roman"/>
      <family val="1"/>
    </font>
    <font>
      <b/>
      <i/>
      <sz val="12"/>
      <color rgb="FFFF0000"/>
      <name val="Times New Roman"/>
      <family val="1"/>
    </font>
    <font>
      <i/>
      <u/>
      <sz val="12"/>
      <color rgb="FFFF0000"/>
      <name val="Times New Roman"/>
      <family val="1"/>
    </font>
    <font>
      <i/>
      <u/>
      <sz val="12"/>
      <name val="Times New Roman"/>
      <family val="1"/>
    </font>
    <font>
      <b/>
      <i/>
      <u/>
      <sz val="12"/>
      <color rgb="FFFF0000"/>
      <name val="Times New Roman"/>
      <family val="1"/>
    </font>
    <font>
      <b/>
      <sz val="9"/>
      <color rgb="FF000000"/>
      <name val="Times New Roman"/>
      <family val="1"/>
    </font>
    <font>
      <sz val="9"/>
      <color rgb="FF000000"/>
      <name val="Times New Roman"/>
      <family val="1"/>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C1"/>
        <bgColor indexed="64"/>
      </patternFill>
    </fill>
    <fill>
      <patternFill patternType="solid">
        <fgColor theme="6" tint="0.59999389629810485"/>
        <bgColor indexed="64"/>
      </patternFill>
    </fill>
  </fills>
  <borders count="40">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indexed="31"/>
      </left>
      <right style="medium">
        <color auto="1"/>
      </right>
      <top/>
      <bottom style="medium">
        <color auto="1"/>
      </bottom>
      <diagonal/>
    </border>
    <border>
      <left style="thin">
        <color indexed="31"/>
      </left>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thin">
        <color indexed="31"/>
      </left>
      <right style="medium">
        <color auto="1"/>
      </right>
      <top/>
      <bottom style="thin">
        <color auto="1"/>
      </bottom>
      <diagonal/>
    </border>
    <border>
      <left style="thin">
        <color indexed="31"/>
      </left>
      <right/>
      <top/>
      <bottom style="thin">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indexed="31"/>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diagonal/>
    </border>
  </borders>
  <cellStyleXfs count="45">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89">
    <xf numFmtId="0" fontId="0" fillId="0" borderId="0" xfId="0"/>
    <xf numFmtId="0" fontId="1" fillId="2" borderId="0" xfId="0" applyFont="1" applyFill="1" applyAlignment="1">
      <alignment vertical="center" wrapText="1"/>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3" fillId="0" borderId="1" xfId="0" applyFont="1" applyBorder="1" applyAlignment="1">
      <alignment horizontal="left"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4" xfId="0" applyFont="1" applyBorder="1" applyAlignment="1">
      <alignment horizontal="left"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3" fontId="4" fillId="2" borderId="7"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0" fontId="11" fillId="3" borderId="13" xfId="0" applyFont="1" applyFill="1" applyBorder="1" applyAlignment="1">
      <alignment horizontal="center" vertical="center" wrapText="1"/>
    </xf>
    <xf numFmtId="9" fontId="1" fillId="2" borderId="14" xfId="0" applyNumberFormat="1" applyFont="1" applyFill="1" applyBorder="1" applyAlignment="1">
      <alignment vertical="center" wrapText="1"/>
    </xf>
    <xf numFmtId="3" fontId="1" fillId="3"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165" fontId="11" fillId="3" borderId="15" xfId="0" applyNumberFormat="1" applyFont="1" applyFill="1" applyBorder="1" applyAlignment="1">
      <alignment horizontal="center" vertical="center" wrapText="1"/>
    </xf>
    <xf numFmtId="0" fontId="11" fillId="3" borderId="18" xfId="0"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2" fillId="3" borderId="15" xfId="0" applyNumberFormat="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165" fontId="2" fillId="3" borderId="19"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165" fontId="2" fillId="3" borderId="25" xfId="0"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165" fontId="2" fillId="3" borderId="27"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5" fillId="2" borderId="0" xfId="0" applyFont="1" applyFill="1" applyAlignment="1">
      <alignment vertical="center" wrapText="1"/>
    </xf>
    <xf numFmtId="0" fontId="5" fillId="2" borderId="28" xfId="0" applyFont="1" applyFill="1" applyBorder="1" applyAlignment="1">
      <alignment horizontal="center" vertical="center" wrapText="1"/>
    </xf>
    <xf numFmtId="9" fontId="7" fillId="2" borderId="29" xfId="0" applyNumberFormat="1" applyFont="1" applyFill="1" applyBorder="1" applyAlignment="1">
      <alignment horizontal="center" vertical="center" wrapText="1"/>
    </xf>
    <xf numFmtId="9" fontId="5" fillId="2" borderId="29" xfId="0" applyNumberFormat="1" applyFont="1" applyFill="1" applyBorder="1" applyAlignment="1">
      <alignment horizontal="center" vertical="center" wrapText="1"/>
    </xf>
    <xf numFmtId="9" fontId="5" fillId="2" borderId="30"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3" fontId="1" fillId="0" borderId="33"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5" xfId="0"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8" xfId="0" applyNumberFormat="1" applyFont="1" applyFill="1" applyBorder="1" applyAlignment="1">
      <alignment horizontal="center" vertical="center"/>
    </xf>
    <xf numFmtId="9" fontId="1" fillId="4" borderId="14" xfId="0" applyNumberFormat="1" applyFont="1" applyFill="1" applyBorder="1" applyAlignment="1">
      <alignment vertical="center" wrapText="1"/>
    </xf>
    <xf numFmtId="9" fontId="1" fillId="5" borderId="14" xfId="0" applyNumberFormat="1" applyFont="1" applyFill="1" applyBorder="1" applyAlignment="1">
      <alignment vertical="center" wrapText="1"/>
    </xf>
    <xf numFmtId="9" fontId="1" fillId="6" borderId="14" xfId="0" applyNumberFormat="1" applyFont="1" applyFill="1" applyBorder="1" applyAlignment="1">
      <alignment vertical="center" wrapText="1"/>
    </xf>
    <xf numFmtId="0" fontId="7" fillId="0" borderId="3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164" fontId="1" fillId="3" borderId="15" xfId="0" applyNumberFormat="1" applyFont="1" applyFill="1" applyBorder="1"/>
    <xf numFmtId="165" fontId="2" fillId="3" borderId="15" xfId="0" applyNumberFormat="1" applyFont="1" applyFill="1" applyBorder="1" applyAlignment="1">
      <alignment horizontal="right" vertical="center" wrapText="1"/>
    </xf>
    <xf numFmtId="0" fontId="21" fillId="2" borderId="0" xfId="0" applyFont="1" applyFill="1" applyAlignment="1">
      <alignment horizontal="center" vertical="center" wrapText="1"/>
    </xf>
    <xf numFmtId="0" fontId="15" fillId="2" borderId="0" xfId="0" applyFont="1" applyFill="1" applyAlignment="1">
      <alignment horizontal="center" vertical="center" wrapText="1"/>
    </xf>
    <xf numFmtId="0" fontId="5" fillId="0" borderId="0" xfId="0" applyFont="1" applyAlignment="1">
      <alignment horizontal="center"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3" fontId="5" fillId="3" borderId="30" xfId="0" applyNumberFormat="1" applyFont="1" applyFill="1" applyBorder="1" applyAlignment="1">
      <alignment horizontal="center" vertical="center" wrapText="1"/>
    </xf>
    <xf numFmtId="3" fontId="5" fillId="3" borderId="38" xfId="0" applyNumberFormat="1" applyFont="1" applyFill="1" applyBorder="1" applyAlignment="1">
      <alignment horizontal="center" vertical="center" wrapText="1"/>
    </xf>
    <xf numFmtId="3" fontId="5" fillId="3" borderId="37" xfId="0" applyNumberFormat="1" applyFont="1" applyFill="1" applyBorder="1" applyAlignment="1">
      <alignment horizontal="center" vertical="center" wrapText="1"/>
    </xf>
    <xf numFmtId="0" fontId="5" fillId="2" borderId="3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view="pageLayout" zoomScaleSheetLayoutView="76" workbookViewId="0">
      <selection activeCell="C8" sqref="C8"/>
    </sheetView>
  </sheetViews>
  <sheetFormatPr baseColWidth="10" defaultColWidth="13.3984375" defaultRowHeight="16" x14ac:dyDescent="0.15"/>
  <cols>
    <col min="1" max="1" width="23" style="3" customWidth="1"/>
    <col min="2" max="2" width="24.3984375" style="3" customWidth="1"/>
    <col min="3" max="3" width="22" style="2" customWidth="1"/>
    <col min="4" max="4" width="14" style="2" customWidth="1"/>
    <col min="5" max="5" width="13.59765625" style="2" bestFit="1" customWidth="1"/>
    <col min="6" max="9" width="13.3984375" style="2" customWidth="1"/>
    <col min="10" max="10" width="11.796875" style="2" customWidth="1"/>
    <col min="11" max="11" width="21.19921875" style="2" customWidth="1"/>
    <col min="12" max="12" width="11.796875" style="2" customWidth="1"/>
    <col min="13" max="16384" width="13.3984375" style="1"/>
  </cols>
  <sheetData>
    <row r="1" spans="1:12" ht="43.5" customHeight="1" thickBot="1" x14ac:dyDescent="0.2">
      <c r="A1" s="75" t="s">
        <v>23</v>
      </c>
      <c r="B1" s="76"/>
      <c r="C1" s="77"/>
      <c r="D1" s="77"/>
      <c r="E1" s="77"/>
      <c r="F1" s="77"/>
      <c r="G1" s="77"/>
      <c r="H1" s="77"/>
      <c r="I1" s="77"/>
      <c r="J1" s="77"/>
      <c r="K1" s="77"/>
      <c r="L1" s="77"/>
    </row>
    <row r="2" spans="1:12" ht="221" customHeight="1" thickBot="1" x14ac:dyDescent="0.2">
      <c r="A2" s="66" t="s">
        <v>21</v>
      </c>
      <c r="B2" s="65" t="s">
        <v>20</v>
      </c>
      <c r="C2" s="64" t="s">
        <v>42</v>
      </c>
      <c r="D2" s="63" t="s">
        <v>19</v>
      </c>
      <c r="E2" s="82" t="s">
        <v>18</v>
      </c>
      <c r="F2" s="83"/>
      <c r="G2" s="84"/>
      <c r="H2" s="85" t="s">
        <v>17</v>
      </c>
      <c r="I2" s="85"/>
      <c r="J2" s="85"/>
      <c r="K2" s="53" t="s">
        <v>16</v>
      </c>
      <c r="L2" s="52"/>
    </row>
    <row r="3" spans="1:12" s="52" customFormat="1" ht="103" thickBot="1" x14ac:dyDescent="0.2">
      <c r="A3" s="62" t="s">
        <v>15</v>
      </c>
      <c r="B3" s="61" t="s">
        <v>34</v>
      </c>
      <c r="C3" s="60" t="s">
        <v>14</v>
      </c>
      <c r="D3" s="59" t="s">
        <v>13</v>
      </c>
      <c r="E3" s="58" t="s">
        <v>12</v>
      </c>
      <c r="F3" s="57" t="s">
        <v>11</v>
      </c>
      <c r="G3" s="57" t="s">
        <v>10</v>
      </c>
      <c r="H3" s="56">
        <v>1</v>
      </c>
      <c r="I3" s="55">
        <v>0.85</v>
      </c>
      <c r="J3" s="54">
        <v>0.75</v>
      </c>
      <c r="K3" s="53" t="s">
        <v>9</v>
      </c>
      <c r="L3" s="1"/>
    </row>
    <row r="4" spans="1:12" ht="51" x14ac:dyDescent="0.15">
      <c r="A4" s="51" t="s">
        <v>38</v>
      </c>
      <c r="B4" s="50">
        <v>122850</v>
      </c>
      <c r="C4" s="49">
        <f>B4/8.88</f>
        <v>13834.459459459458</v>
      </c>
      <c r="D4" s="39">
        <f t="shared" ref="D4:D5" si="0">C4/E4</f>
        <v>76.858108108108098</v>
      </c>
      <c r="E4" s="38">
        <v>180</v>
      </c>
      <c r="F4" s="37">
        <v>1000</v>
      </c>
      <c r="G4" s="37">
        <v>100</v>
      </c>
      <c r="H4" s="45">
        <f t="shared" ref="H4:H5" si="1">(C4-F4)/G4</f>
        <v>128.34459459459458</v>
      </c>
      <c r="I4" s="44">
        <f t="shared" ref="I4:I5" si="2">(C4*0.85-F4)/G4</f>
        <v>107.5929054054054</v>
      </c>
      <c r="J4" s="43">
        <f t="shared" ref="J4:J5" si="3">(C4*0.75-F4)/G4</f>
        <v>93.758445945945937</v>
      </c>
      <c r="K4" s="68">
        <f t="shared" ref="K4:K5" si="4">+F4/C4</f>
        <v>7.228327228327229E-2</v>
      </c>
      <c r="L4" s="1"/>
    </row>
    <row r="5" spans="1:12" ht="34" x14ac:dyDescent="0.15">
      <c r="A5" s="48" t="s">
        <v>37</v>
      </c>
      <c r="B5" s="47">
        <v>163800</v>
      </c>
      <c r="C5" s="46">
        <f>B5/8.88</f>
        <v>18445.945945945943</v>
      </c>
      <c r="D5" s="39">
        <f t="shared" si="0"/>
        <v>102.47747747747746</v>
      </c>
      <c r="E5" s="38">
        <v>180</v>
      </c>
      <c r="F5" s="37">
        <v>9000</v>
      </c>
      <c r="G5" s="37">
        <v>100</v>
      </c>
      <c r="H5" s="45">
        <f t="shared" si="1"/>
        <v>94.459459459459424</v>
      </c>
      <c r="I5" s="44">
        <f t="shared" si="2"/>
        <v>66.790540540540519</v>
      </c>
      <c r="J5" s="43">
        <f t="shared" si="3"/>
        <v>48.344594594594561</v>
      </c>
      <c r="K5" s="67">
        <f t="shared" si="4"/>
        <v>0.48791208791208801</v>
      </c>
      <c r="L5" s="1"/>
    </row>
    <row r="6" spans="1:12" ht="51" x14ac:dyDescent="0.15">
      <c r="A6" s="51" t="s">
        <v>39</v>
      </c>
      <c r="B6" s="50">
        <v>112500</v>
      </c>
      <c r="C6" s="49">
        <f>B6/7.5</f>
        <v>15000</v>
      </c>
      <c r="D6" s="39">
        <f t="shared" ref="D6:D7" si="5">C6/E6</f>
        <v>83.333333333333329</v>
      </c>
      <c r="E6" s="38">
        <v>180</v>
      </c>
      <c r="F6" s="37">
        <v>1000</v>
      </c>
      <c r="G6" s="37">
        <v>100</v>
      </c>
      <c r="H6" s="45">
        <f t="shared" ref="H6:H7" si="6">(C6-F6)/G6</f>
        <v>140</v>
      </c>
      <c r="I6" s="44">
        <f t="shared" ref="I6:I7" si="7">(C6*0.85-F6)/G6</f>
        <v>117.5</v>
      </c>
      <c r="J6" s="43">
        <f t="shared" ref="J6:J7" si="8">(C6*0.75-F6)/G6</f>
        <v>102.5</v>
      </c>
      <c r="K6" s="68">
        <f t="shared" ref="K6:K7" si="9">+F6/C6</f>
        <v>6.6666666666666666E-2</v>
      </c>
      <c r="L6" s="1"/>
    </row>
    <row r="7" spans="1:12" ht="51" x14ac:dyDescent="0.15">
      <c r="A7" s="48" t="s">
        <v>40</v>
      </c>
      <c r="B7" s="47">
        <v>150000</v>
      </c>
      <c r="C7" s="46">
        <f>B7/7.5</f>
        <v>20000</v>
      </c>
      <c r="D7" s="39">
        <f t="shared" si="5"/>
        <v>111.11111111111111</v>
      </c>
      <c r="E7" s="38">
        <v>180</v>
      </c>
      <c r="F7" s="37">
        <v>9000</v>
      </c>
      <c r="G7" s="37">
        <v>100</v>
      </c>
      <c r="H7" s="45">
        <f t="shared" si="6"/>
        <v>110</v>
      </c>
      <c r="I7" s="44">
        <f t="shared" si="7"/>
        <v>80</v>
      </c>
      <c r="J7" s="43">
        <f t="shared" si="8"/>
        <v>60</v>
      </c>
      <c r="K7" s="67">
        <f t="shared" si="9"/>
        <v>0.45</v>
      </c>
      <c r="L7" s="1"/>
    </row>
    <row r="8" spans="1:12" ht="35" thickBot="1" x14ac:dyDescent="0.2">
      <c r="A8" s="42" t="s">
        <v>41</v>
      </c>
      <c r="B8" s="41">
        <v>250000</v>
      </c>
      <c r="C8" s="40">
        <f>B8/10</f>
        <v>25000</v>
      </c>
      <c r="D8" s="39">
        <f>C8/E8</f>
        <v>125</v>
      </c>
      <c r="E8" s="38">
        <v>200</v>
      </c>
      <c r="F8" s="37">
        <v>18000</v>
      </c>
      <c r="G8" s="37">
        <v>80</v>
      </c>
      <c r="H8" s="36">
        <f>(C8-F8)/G8</f>
        <v>87.5</v>
      </c>
      <c r="I8" s="24">
        <f>(C8*0.85-F8)/G8</f>
        <v>40.625</v>
      </c>
      <c r="J8" s="23">
        <f>(C8*0.75-F8)/G8</f>
        <v>9.375</v>
      </c>
      <c r="K8" s="69">
        <f>+F8/C8</f>
        <v>0.72</v>
      </c>
      <c r="L8" s="1"/>
    </row>
    <row r="9" spans="1:12" ht="17" thickBot="1" x14ac:dyDescent="0.2">
      <c r="A9" s="35"/>
      <c r="B9" s="34"/>
      <c r="C9" s="33"/>
      <c r="D9" s="32"/>
      <c r="E9" s="31"/>
      <c r="F9" s="31"/>
      <c r="G9" s="31"/>
      <c r="H9" s="25"/>
      <c r="I9" s="24"/>
      <c r="J9" s="23"/>
      <c r="K9" s="30"/>
      <c r="L9" s="1"/>
    </row>
    <row r="10" spans="1:12" ht="17" thickBot="1" x14ac:dyDescent="0.2">
      <c r="A10" s="35"/>
      <c r="B10" s="34"/>
      <c r="C10" s="33"/>
      <c r="D10" s="32"/>
      <c r="E10" s="31"/>
      <c r="F10" s="31"/>
      <c r="G10" s="31"/>
      <c r="H10" s="25"/>
      <c r="I10" s="24"/>
      <c r="J10" s="23"/>
      <c r="K10" s="30"/>
      <c r="L10" s="1"/>
    </row>
    <row r="11" spans="1:12" ht="17" thickBot="1" x14ac:dyDescent="0.2">
      <c r="A11" s="29"/>
      <c r="B11" s="28"/>
      <c r="C11" s="33"/>
      <c r="D11" s="27"/>
      <c r="E11" s="26"/>
      <c r="F11" s="26"/>
      <c r="G11" s="26"/>
      <c r="H11" s="25"/>
      <c r="I11" s="24"/>
      <c r="J11" s="23"/>
      <c r="K11" s="30"/>
      <c r="L11" s="22"/>
    </row>
    <row r="12" spans="1:12" x14ac:dyDescent="0.15">
      <c r="A12" s="21"/>
      <c r="B12" s="20"/>
      <c r="C12" s="18"/>
      <c r="D12" s="19"/>
      <c r="E12" s="19"/>
      <c r="F12" s="19"/>
      <c r="G12" s="19"/>
      <c r="H12" s="19"/>
      <c r="I12" s="19"/>
      <c r="J12" s="18"/>
      <c r="K12" s="17"/>
      <c r="L12" s="16"/>
    </row>
    <row r="13" spans="1:12" ht="15" customHeight="1" x14ac:dyDescent="0.15">
      <c r="A13" s="86" t="s">
        <v>22</v>
      </c>
      <c r="B13" s="87"/>
      <c r="C13" s="87"/>
      <c r="D13" s="87"/>
      <c r="E13" s="87"/>
      <c r="F13" s="87"/>
      <c r="G13" s="87"/>
      <c r="H13" s="87"/>
      <c r="I13" s="87"/>
      <c r="J13" s="87"/>
      <c r="K13" s="88"/>
      <c r="L13" s="12"/>
    </row>
    <row r="14" spans="1:12" ht="15" customHeight="1" x14ac:dyDescent="0.15">
      <c r="A14" s="80" t="s">
        <v>6</v>
      </c>
      <c r="B14" s="81"/>
      <c r="C14" s="81"/>
      <c r="D14" s="81"/>
      <c r="E14" s="81"/>
      <c r="F14" s="81"/>
      <c r="G14" s="81"/>
      <c r="H14" s="81"/>
      <c r="I14" s="81"/>
      <c r="J14" s="81"/>
      <c r="K14" s="13"/>
      <c r="L14" s="12"/>
    </row>
    <row r="15" spans="1:12" ht="15" customHeight="1" x14ac:dyDescent="0.15">
      <c r="A15" s="80" t="s">
        <v>5</v>
      </c>
      <c r="B15" s="81"/>
      <c r="C15" s="81"/>
      <c r="D15" s="81"/>
      <c r="E15" s="81"/>
      <c r="F15" s="81"/>
      <c r="G15" s="81"/>
      <c r="H15" s="81"/>
      <c r="I15" s="81"/>
      <c r="J15" s="81"/>
      <c r="K15" s="13"/>
      <c r="L15" s="12"/>
    </row>
    <row r="16" spans="1:12" ht="28" customHeight="1" x14ac:dyDescent="0.15">
      <c r="A16" s="80" t="s">
        <v>4</v>
      </c>
      <c r="B16" s="81"/>
      <c r="C16" s="81"/>
      <c r="D16" s="81"/>
      <c r="E16" s="81"/>
      <c r="F16" s="81"/>
      <c r="G16" s="81"/>
      <c r="H16" s="81"/>
      <c r="I16" s="81"/>
      <c r="J16" s="81"/>
      <c r="K16" s="13"/>
      <c r="L16" s="12"/>
    </row>
    <row r="17" spans="1:12" ht="22" customHeight="1" x14ac:dyDescent="0.15">
      <c r="A17" s="80" t="s">
        <v>3</v>
      </c>
      <c r="B17" s="81"/>
      <c r="C17" s="81"/>
      <c r="D17" s="81"/>
      <c r="E17" s="81"/>
      <c r="F17" s="81"/>
      <c r="G17" s="81"/>
      <c r="H17" s="81"/>
      <c r="I17" s="81"/>
      <c r="J17" s="81"/>
      <c r="K17" s="13"/>
      <c r="L17" s="12"/>
    </row>
    <row r="18" spans="1:12" ht="28" customHeight="1" x14ac:dyDescent="0.15">
      <c r="A18" s="80" t="s">
        <v>35</v>
      </c>
      <c r="B18" s="81"/>
      <c r="C18" s="81"/>
      <c r="D18" s="81"/>
      <c r="E18" s="81"/>
      <c r="F18" s="81"/>
      <c r="G18" s="81"/>
      <c r="H18" s="81"/>
      <c r="I18" s="81"/>
      <c r="J18" s="81"/>
      <c r="K18" s="13"/>
      <c r="L18" s="12"/>
    </row>
    <row r="19" spans="1:12" ht="15" customHeight="1" x14ac:dyDescent="0.15">
      <c r="A19" s="15"/>
      <c r="B19" s="14"/>
      <c r="C19" s="4"/>
      <c r="D19" s="4"/>
      <c r="E19" s="4"/>
      <c r="F19" s="4"/>
      <c r="G19" s="4"/>
      <c r="H19" s="4"/>
      <c r="I19" s="4"/>
      <c r="J19" s="4"/>
      <c r="K19" s="13"/>
      <c r="L19" s="12"/>
    </row>
    <row r="20" spans="1:12" ht="15" customHeight="1" x14ac:dyDescent="0.15">
      <c r="A20" s="80" t="s">
        <v>2</v>
      </c>
      <c r="B20" s="81"/>
      <c r="C20" s="81"/>
      <c r="D20" s="81"/>
      <c r="E20" s="81"/>
      <c r="F20" s="81"/>
      <c r="G20" s="81"/>
      <c r="H20" s="81"/>
      <c r="I20" s="81"/>
      <c r="J20" s="81"/>
      <c r="K20" s="8"/>
      <c r="L20" s="4"/>
    </row>
    <row r="21" spans="1:12" ht="15" customHeight="1" x14ac:dyDescent="0.15">
      <c r="A21" s="80" t="s">
        <v>1</v>
      </c>
      <c r="B21" s="81"/>
      <c r="C21" s="81"/>
      <c r="D21" s="81"/>
      <c r="E21" s="81"/>
      <c r="F21" s="81"/>
      <c r="G21" s="81"/>
      <c r="H21" s="81"/>
      <c r="I21" s="81"/>
      <c r="J21" s="81"/>
      <c r="K21" s="11"/>
      <c r="L21" s="10"/>
    </row>
    <row r="22" spans="1:12" ht="15" customHeight="1" x14ac:dyDescent="0.2">
      <c r="A22" s="80"/>
      <c r="B22" s="81"/>
      <c r="C22" s="81"/>
      <c r="D22" s="81"/>
      <c r="E22" s="81"/>
      <c r="F22" s="81"/>
      <c r="G22" s="81"/>
      <c r="H22" s="81"/>
      <c r="I22" s="81"/>
      <c r="J22" s="81"/>
      <c r="K22" s="9"/>
      <c r="L22" s="5"/>
    </row>
    <row r="23" spans="1:12" ht="29.25" customHeight="1" x14ac:dyDescent="0.15">
      <c r="A23" s="80" t="s">
        <v>0</v>
      </c>
      <c r="B23" s="81"/>
      <c r="C23" s="81"/>
      <c r="D23" s="81"/>
      <c r="E23" s="81"/>
      <c r="F23" s="81"/>
      <c r="G23" s="81"/>
      <c r="H23" s="81"/>
      <c r="I23" s="81"/>
      <c r="J23" s="81"/>
      <c r="K23" s="8"/>
      <c r="L23" s="5"/>
    </row>
    <row r="24" spans="1:12" ht="14.25" customHeight="1" thickBot="1" x14ac:dyDescent="0.25">
      <c r="A24" s="78"/>
      <c r="B24" s="79"/>
      <c r="C24" s="79"/>
      <c r="D24" s="7"/>
      <c r="E24" s="7"/>
      <c r="F24" s="7"/>
      <c r="G24" s="7"/>
      <c r="H24" s="7"/>
      <c r="I24" s="7"/>
      <c r="J24" s="7"/>
      <c r="K24" s="6"/>
      <c r="L24" s="5"/>
    </row>
    <row r="25" spans="1:12" ht="31" customHeight="1" x14ac:dyDescent="0.15">
      <c r="C25" s="1"/>
      <c r="D25" s="1"/>
      <c r="E25" s="1"/>
      <c r="F25" s="1"/>
      <c r="G25" s="1"/>
      <c r="H25" s="1"/>
      <c r="I25" s="1"/>
      <c r="J25" s="1"/>
      <c r="K25" s="4"/>
      <c r="L25" s="4"/>
    </row>
    <row r="26" spans="1:12" ht="27" customHeight="1" x14ac:dyDescent="0.15">
      <c r="K26" s="1"/>
      <c r="L26" s="1"/>
    </row>
  </sheetData>
  <mergeCells count="13">
    <mergeCell ref="A1:L1"/>
    <mergeCell ref="A24:C24"/>
    <mergeCell ref="A20:J20"/>
    <mergeCell ref="A23:J23"/>
    <mergeCell ref="E2:G2"/>
    <mergeCell ref="H2:J2"/>
    <mergeCell ref="A14:J14"/>
    <mergeCell ref="A15:J15"/>
    <mergeCell ref="A21:J22"/>
    <mergeCell ref="A16:J16"/>
    <mergeCell ref="A17:J17"/>
    <mergeCell ref="A18:J18"/>
    <mergeCell ref="A13:K13"/>
  </mergeCells>
  <phoneticPr fontId="24" type="noConversion"/>
  <pageMargins left="0.3" right="0.25" top="0.75" bottom="0.75" header="0.37" footer="0.5"/>
  <pageSetup scale="53" orientation="landscape" horizontalDpi="300" verticalDpi="300"/>
  <headerFooter>
    <oddFooter>&amp;L&amp;K000000Originally Created by Paul Gale, PhD, San Bernardino County Superintendent of Schools Office
Amended and Revised by Region 5 Expanded Learning Partnerships September 2019&amp;R&amp;K000000
Updated as of March 9, 2013</oddFooter>
  </headerFooter>
  <extLst>
    <ext xmlns:mx="http://schemas.microsoft.com/office/mac/excel/2008/main" uri="{64002731-A6B0-56B0-2670-7721B7C09600}">
      <mx:PLV Mode="1" OnePage="0" WScale="6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
  <sheetViews>
    <sheetView view="pageLayout" workbookViewId="0">
      <selection activeCell="C12" sqref="C12"/>
    </sheetView>
  </sheetViews>
  <sheetFormatPr baseColWidth="10" defaultRowHeight="13" x14ac:dyDescent="0.15"/>
  <cols>
    <col min="1" max="1" width="26.19921875" customWidth="1"/>
    <col min="2" max="2" width="24.3984375" customWidth="1"/>
    <col min="3" max="3" width="22.59765625" customWidth="1"/>
    <col min="4" max="4" width="15.3984375" customWidth="1"/>
    <col min="11" max="11" width="25.19921875" customWidth="1"/>
  </cols>
  <sheetData>
    <row r="1" spans="1:11" ht="161" customHeight="1" thickBot="1" x14ac:dyDescent="0.2">
      <c r="A1" s="66" t="s">
        <v>21</v>
      </c>
      <c r="B1" s="65" t="s">
        <v>20</v>
      </c>
      <c r="C1" s="64" t="s">
        <v>43</v>
      </c>
      <c r="D1" s="63" t="s">
        <v>19</v>
      </c>
      <c r="E1" s="82" t="s">
        <v>18</v>
      </c>
      <c r="F1" s="83"/>
      <c r="G1" s="84"/>
      <c r="H1" s="85" t="s">
        <v>17</v>
      </c>
      <c r="I1" s="85"/>
      <c r="J1" s="85"/>
      <c r="K1" s="53" t="s">
        <v>16</v>
      </c>
    </row>
    <row r="2" spans="1:11" ht="120" thickBot="1" x14ac:dyDescent="0.2">
      <c r="A2" s="62" t="s">
        <v>15</v>
      </c>
      <c r="B2" s="61" t="s">
        <v>34</v>
      </c>
      <c r="C2" s="60" t="s">
        <v>14</v>
      </c>
      <c r="D2" s="59" t="s">
        <v>13</v>
      </c>
      <c r="E2" s="58" t="s">
        <v>12</v>
      </c>
      <c r="F2" s="57" t="s">
        <v>11</v>
      </c>
      <c r="G2" s="57" t="s">
        <v>10</v>
      </c>
      <c r="H2" s="56">
        <v>1</v>
      </c>
      <c r="I2" s="55">
        <v>0.85</v>
      </c>
      <c r="J2" s="54">
        <v>0.75</v>
      </c>
      <c r="K2" s="53" t="s">
        <v>9</v>
      </c>
    </row>
    <row r="3" spans="1:11" ht="34" x14ac:dyDescent="0.15">
      <c r="A3" s="51" t="s">
        <v>8</v>
      </c>
      <c r="B3" s="50">
        <v>122850</v>
      </c>
      <c r="C3" s="49">
        <f>B3/8.88</f>
        <v>13834.459459459458</v>
      </c>
      <c r="D3" s="39">
        <f t="shared" ref="D3" si="0">C3/E3</f>
        <v>76.858108108108098</v>
      </c>
      <c r="E3" s="38">
        <v>180</v>
      </c>
      <c r="F3" s="37">
        <v>1326</v>
      </c>
      <c r="G3" s="37">
        <v>163</v>
      </c>
      <c r="H3" s="45">
        <f t="shared" ref="H3" si="1">(C3-F3)/G3</f>
        <v>76.739015088708328</v>
      </c>
      <c r="I3" s="44">
        <f t="shared" ref="I3" si="2">(C3*0.85-F3)/G3</f>
        <v>64.007917426629078</v>
      </c>
      <c r="J3" s="43">
        <f t="shared" ref="J3" si="3">(C3*0.75-F3)/G3</f>
        <v>55.520518985242902</v>
      </c>
      <c r="K3" s="30">
        <f t="shared" ref="K3" si="4">+F3/C3</f>
        <v>9.5847619047619056E-2</v>
      </c>
    </row>
    <row r="4" spans="1:11" ht="34" x14ac:dyDescent="0.15">
      <c r="A4" s="51" t="s">
        <v>26</v>
      </c>
      <c r="B4" s="50">
        <v>104357</v>
      </c>
      <c r="C4" s="49">
        <f>B4/8.88</f>
        <v>11751.914414414414</v>
      </c>
      <c r="D4" s="39">
        <f t="shared" ref="D4:D11" si="5">C4/E4</f>
        <v>65.288413413413409</v>
      </c>
      <c r="E4" s="38">
        <v>180</v>
      </c>
      <c r="F4" s="37">
        <v>3456</v>
      </c>
      <c r="G4" s="37">
        <v>100</v>
      </c>
      <c r="H4" s="45">
        <f t="shared" ref="H4:H11" si="6">(C4-F4)/G4</f>
        <v>82.959144144144133</v>
      </c>
      <c r="I4" s="44">
        <f t="shared" ref="I4:I11" si="7">(C4*0.85-F4)/G4</f>
        <v>65.331272522522525</v>
      </c>
      <c r="J4" s="43">
        <f t="shared" ref="J4:J11" si="8">(C4*0.75-F4)/G4</f>
        <v>53.579358108108096</v>
      </c>
      <c r="K4" s="30">
        <f t="shared" ref="K4:K11" si="9">+F4/C4</f>
        <v>0.29407974548904242</v>
      </c>
    </row>
    <row r="5" spans="1:11" ht="16" x14ac:dyDescent="0.15">
      <c r="A5" s="51"/>
      <c r="B5" s="50"/>
      <c r="C5" s="49">
        <f>B5/8.88</f>
        <v>0</v>
      </c>
      <c r="D5" s="39" t="e">
        <f t="shared" si="5"/>
        <v>#DIV/0!</v>
      </c>
      <c r="E5" s="38"/>
      <c r="F5" s="37"/>
      <c r="G5" s="37"/>
      <c r="H5" s="45" t="e">
        <f t="shared" si="6"/>
        <v>#DIV/0!</v>
      </c>
      <c r="I5" s="44" t="e">
        <f t="shared" si="7"/>
        <v>#DIV/0!</v>
      </c>
      <c r="J5" s="43" t="e">
        <f t="shared" si="8"/>
        <v>#DIV/0!</v>
      </c>
      <c r="K5" s="30" t="e">
        <f t="shared" si="9"/>
        <v>#DIV/0!</v>
      </c>
    </row>
    <row r="6" spans="1:11" ht="16" x14ac:dyDescent="0.15">
      <c r="A6" s="51"/>
      <c r="B6" s="50"/>
      <c r="C6" s="49">
        <f t="shared" ref="C6:C11" si="10">B6/8.88</f>
        <v>0</v>
      </c>
      <c r="D6" s="39" t="e">
        <f t="shared" si="5"/>
        <v>#DIV/0!</v>
      </c>
      <c r="E6" s="38"/>
      <c r="F6" s="37"/>
      <c r="G6" s="37"/>
      <c r="H6" s="45" t="e">
        <f t="shared" si="6"/>
        <v>#DIV/0!</v>
      </c>
      <c r="I6" s="44" t="e">
        <f t="shared" si="7"/>
        <v>#DIV/0!</v>
      </c>
      <c r="J6" s="43" t="e">
        <f t="shared" si="8"/>
        <v>#DIV/0!</v>
      </c>
      <c r="K6" s="30" t="e">
        <f t="shared" si="9"/>
        <v>#DIV/0!</v>
      </c>
    </row>
    <row r="7" spans="1:11" ht="16" x14ac:dyDescent="0.15">
      <c r="A7" s="51"/>
      <c r="B7" s="50"/>
      <c r="C7" s="49">
        <f t="shared" si="10"/>
        <v>0</v>
      </c>
      <c r="D7" s="39" t="e">
        <f t="shared" si="5"/>
        <v>#DIV/0!</v>
      </c>
      <c r="E7" s="38"/>
      <c r="F7" s="37"/>
      <c r="G7" s="37"/>
      <c r="H7" s="45" t="e">
        <f t="shared" si="6"/>
        <v>#DIV/0!</v>
      </c>
      <c r="I7" s="44" t="e">
        <f t="shared" si="7"/>
        <v>#DIV/0!</v>
      </c>
      <c r="J7" s="43" t="e">
        <f t="shared" si="8"/>
        <v>#DIV/0!</v>
      </c>
      <c r="K7" s="30" t="e">
        <f t="shared" si="9"/>
        <v>#DIV/0!</v>
      </c>
    </row>
    <row r="8" spans="1:11" ht="16" x14ac:dyDescent="0.15">
      <c r="A8" s="51"/>
      <c r="B8" s="50"/>
      <c r="C8" s="49">
        <f t="shared" si="10"/>
        <v>0</v>
      </c>
      <c r="D8" s="39" t="e">
        <f t="shared" si="5"/>
        <v>#DIV/0!</v>
      </c>
      <c r="E8" s="38"/>
      <c r="F8" s="37"/>
      <c r="G8" s="37"/>
      <c r="H8" s="45" t="e">
        <f t="shared" si="6"/>
        <v>#DIV/0!</v>
      </c>
      <c r="I8" s="44" t="e">
        <f t="shared" si="7"/>
        <v>#DIV/0!</v>
      </c>
      <c r="J8" s="43" t="e">
        <f t="shared" si="8"/>
        <v>#DIV/0!</v>
      </c>
      <c r="K8" s="30" t="e">
        <f t="shared" si="9"/>
        <v>#DIV/0!</v>
      </c>
    </row>
    <row r="9" spans="1:11" ht="16" x14ac:dyDescent="0.15">
      <c r="A9" s="51"/>
      <c r="B9" s="50"/>
      <c r="C9" s="49">
        <f t="shared" si="10"/>
        <v>0</v>
      </c>
      <c r="D9" s="39" t="e">
        <f t="shared" si="5"/>
        <v>#DIV/0!</v>
      </c>
      <c r="E9" s="38"/>
      <c r="F9" s="37"/>
      <c r="G9" s="37"/>
      <c r="H9" s="45" t="e">
        <f t="shared" si="6"/>
        <v>#DIV/0!</v>
      </c>
      <c r="I9" s="44" t="e">
        <f t="shared" si="7"/>
        <v>#DIV/0!</v>
      </c>
      <c r="J9" s="43" t="e">
        <f t="shared" si="8"/>
        <v>#DIV/0!</v>
      </c>
      <c r="K9" s="30" t="e">
        <f t="shared" si="9"/>
        <v>#DIV/0!</v>
      </c>
    </row>
    <row r="10" spans="1:11" ht="16" x14ac:dyDescent="0.15">
      <c r="A10" s="51"/>
      <c r="B10" s="50"/>
      <c r="C10" s="49">
        <f t="shared" si="10"/>
        <v>0</v>
      </c>
      <c r="D10" s="39" t="e">
        <f t="shared" si="5"/>
        <v>#DIV/0!</v>
      </c>
      <c r="E10" s="38"/>
      <c r="F10" s="37"/>
      <c r="G10" s="37"/>
      <c r="H10" s="45" t="e">
        <f t="shared" si="6"/>
        <v>#DIV/0!</v>
      </c>
      <c r="I10" s="44" t="e">
        <f t="shared" si="7"/>
        <v>#DIV/0!</v>
      </c>
      <c r="J10" s="43" t="e">
        <f t="shared" si="8"/>
        <v>#DIV/0!</v>
      </c>
      <c r="K10" s="30" t="e">
        <f t="shared" si="9"/>
        <v>#DIV/0!</v>
      </c>
    </row>
    <row r="11" spans="1:11" ht="17" thickBot="1" x14ac:dyDescent="0.2">
      <c r="A11" s="51"/>
      <c r="B11" s="50"/>
      <c r="C11" s="49">
        <f t="shared" si="10"/>
        <v>0</v>
      </c>
      <c r="D11" s="39" t="e">
        <f t="shared" si="5"/>
        <v>#DIV/0!</v>
      </c>
      <c r="E11" s="38"/>
      <c r="F11" s="37"/>
      <c r="G11" s="37"/>
      <c r="H11" s="45" t="e">
        <f t="shared" si="6"/>
        <v>#DIV/0!</v>
      </c>
      <c r="I11" s="44" t="e">
        <f t="shared" si="7"/>
        <v>#DIV/0!</v>
      </c>
      <c r="J11" s="43" t="e">
        <f t="shared" si="8"/>
        <v>#DIV/0!</v>
      </c>
      <c r="K11" s="30" t="e">
        <f t="shared" si="9"/>
        <v>#DIV/0!</v>
      </c>
    </row>
    <row r="12" spans="1:11" ht="16" x14ac:dyDescent="0.15">
      <c r="A12" s="21"/>
      <c r="B12" s="20"/>
      <c r="C12" s="18"/>
      <c r="D12" s="19"/>
      <c r="E12" s="19"/>
      <c r="F12" s="19"/>
      <c r="G12" s="19"/>
      <c r="H12" s="19"/>
      <c r="I12" s="19"/>
      <c r="J12" s="18"/>
      <c r="K12" s="17"/>
    </row>
    <row r="13" spans="1:11" ht="16" x14ac:dyDescent="0.15">
      <c r="A13" s="86" t="s">
        <v>22</v>
      </c>
      <c r="B13" s="87"/>
      <c r="C13" s="87"/>
      <c r="D13" s="87"/>
      <c r="E13" s="87"/>
      <c r="F13" s="87"/>
      <c r="G13" s="87"/>
      <c r="H13" s="87"/>
      <c r="I13" s="87"/>
      <c r="J13" s="87"/>
      <c r="K13" s="88"/>
    </row>
    <row r="14" spans="1:11" ht="17" customHeight="1" x14ac:dyDescent="0.15">
      <c r="A14" s="80" t="s">
        <v>6</v>
      </c>
      <c r="B14" s="81"/>
      <c r="C14" s="81"/>
      <c r="D14" s="81"/>
      <c r="E14" s="81"/>
      <c r="F14" s="81"/>
      <c r="G14" s="81"/>
      <c r="H14" s="81"/>
      <c r="I14" s="81"/>
      <c r="J14" s="81"/>
      <c r="K14" s="13"/>
    </row>
    <row r="15" spans="1:11" ht="23" customHeight="1" x14ac:dyDescent="0.15">
      <c r="A15" s="80" t="s">
        <v>5</v>
      </c>
      <c r="B15" s="81"/>
      <c r="C15" s="81"/>
      <c r="D15" s="81"/>
      <c r="E15" s="81"/>
      <c r="F15" s="81"/>
      <c r="G15" s="81"/>
      <c r="H15" s="81"/>
      <c r="I15" s="81"/>
      <c r="J15" s="81"/>
      <c r="K15" s="13"/>
    </row>
    <row r="16" spans="1:11" ht="19" customHeight="1" x14ac:dyDescent="0.15">
      <c r="A16" s="80" t="s">
        <v>24</v>
      </c>
      <c r="B16" s="81"/>
      <c r="C16" s="81"/>
      <c r="D16" s="81"/>
      <c r="E16" s="81"/>
      <c r="F16" s="81"/>
      <c r="G16" s="81"/>
      <c r="H16" s="81"/>
      <c r="I16" s="81"/>
      <c r="J16" s="81"/>
      <c r="K16" s="13"/>
    </row>
    <row r="17" spans="1:11" ht="24" customHeight="1" x14ac:dyDescent="0.15">
      <c r="A17" s="80" t="s">
        <v>3</v>
      </c>
      <c r="B17" s="81"/>
      <c r="C17" s="81"/>
      <c r="D17" s="81"/>
      <c r="E17" s="81"/>
      <c r="F17" s="81"/>
      <c r="G17" s="81"/>
      <c r="H17" s="81"/>
      <c r="I17" s="81"/>
      <c r="J17" s="81"/>
      <c r="K17" s="13"/>
    </row>
    <row r="18" spans="1:11" ht="30" customHeight="1" x14ac:dyDescent="0.15">
      <c r="A18" s="80" t="s">
        <v>36</v>
      </c>
      <c r="B18" s="81"/>
      <c r="C18" s="81"/>
      <c r="D18" s="81"/>
      <c r="E18" s="81"/>
      <c r="F18" s="81"/>
      <c r="G18" s="81"/>
      <c r="H18" s="81"/>
      <c r="I18" s="81"/>
      <c r="J18" s="81"/>
      <c r="K18" s="13"/>
    </row>
    <row r="19" spans="1:11" ht="4" customHeight="1" x14ac:dyDescent="0.15">
      <c r="A19" s="15"/>
      <c r="B19" s="14"/>
      <c r="C19" s="4"/>
      <c r="D19" s="4"/>
      <c r="E19" s="4"/>
      <c r="F19" s="4"/>
      <c r="G19" s="4"/>
      <c r="H19" s="4"/>
      <c r="I19" s="4"/>
      <c r="J19" s="4"/>
      <c r="K19" s="13"/>
    </row>
    <row r="20" spans="1:11" ht="16" x14ac:dyDescent="0.15">
      <c r="A20" s="80" t="s">
        <v>2</v>
      </c>
      <c r="B20" s="81"/>
      <c r="C20" s="81"/>
      <c r="D20" s="81"/>
      <c r="E20" s="81"/>
      <c r="F20" s="81"/>
      <c r="G20" s="81"/>
      <c r="H20" s="81"/>
      <c r="I20" s="81"/>
      <c r="J20" s="81"/>
      <c r="K20" s="8"/>
    </row>
    <row r="21" spans="1:11" ht="18" customHeight="1" x14ac:dyDescent="0.15">
      <c r="A21" s="80" t="s">
        <v>30</v>
      </c>
      <c r="B21" s="81"/>
      <c r="C21" s="81"/>
      <c r="D21" s="81"/>
      <c r="E21" s="81"/>
      <c r="F21" s="81"/>
      <c r="G21" s="81"/>
      <c r="H21" s="81"/>
      <c r="I21" s="81"/>
      <c r="J21" s="81"/>
      <c r="K21" s="11"/>
    </row>
    <row r="22" spans="1:11" ht="16" x14ac:dyDescent="0.2">
      <c r="A22" s="80"/>
      <c r="B22" s="81"/>
      <c r="C22" s="81"/>
      <c r="D22" s="81"/>
      <c r="E22" s="81"/>
      <c r="F22" s="81"/>
      <c r="G22" s="81"/>
      <c r="H22" s="81"/>
      <c r="I22" s="81"/>
      <c r="J22" s="81"/>
      <c r="K22" s="9"/>
    </row>
    <row r="23" spans="1:11" ht="36" customHeight="1" x14ac:dyDescent="0.15">
      <c r="A23" s="80" t="s">
        <v>27</v>
      </c>
      <c r="B23" s="81"/>
      <c r="C23" s="81"/>
      <c r="D23" s="81"/>
      <c r="E23" s="81"/>
      <c r="F23" s="81"/>
      <c r="G23" s="81"/>
      <c r="H23" s="81"/>
      <c r="I23" s="81"/>
      <c r="J23" s="81"/>
      <c r="K23" s="8"/>
    </row>
    <row r="24" spans="1:11" ht="18" customHeight="1" thickBot="1" x14ac:dyDescent="0.25">
      <c r="A24" s="78"/>
      <c r="B24" s="79"/>
      <c r="C24" s="79"/>
      <c r="D24" s="7"/>
      <c r="E24" s="7"/>
      <c r="F24" s="7"/>
      <c r="G24" s="7"/>
      <c r="H24" s="7"/>
      <c r="I24" s="7"/>
      <c r="J24" s="7"/>
      <c r="K24" s="6"/>
    </row>
  </sheetData>
  <mergeCells count="12">
    <mergeCell ref="A24:C24"/>
    <mergeCell ref="E1:G1"/>
    <mergeCell ref="H1:J1"/>
    <mergeCell ref="A13:K13"/>
    <mergeCell ref="A14:J14"/>
    <mergeCell ref="A15:J15"/>
    <mergeCell ref="A16:J16"/>
    <mergeCell ref="A17:J17"/>
    <mergeCell ref="A18:J18"/>
    <mergeCell ref="A20:J20"/>
    <mergeCell ref="A21:J22"/>
    <mergeCell ref="A23:J23"/>
  </mergeCells>
  <phoneticPr fontId="24" type="noConversion"/>
  <pageMargins left="0.75" right="0.75" top="1" bottom="1" header="0.5" footer="0.5"/>
  <pageSetup scale="61" orientation="landscape" horizontalDpi="4294967292" verticalDpi="4294967292"/>
  <headerFooter>
    <oddHeader>&amp;C&amp;"Lucida Grande,Regular"&amp;11&amp;K000000After School Education and Safety (ASES) and 21st Community Learning Centers (CCLC) - &amp;KFF0000ELEMENTARY&amp;12&amp;K000000_x000D_&amp;KFF0000ATTENDANCE CALCULATOR for CALENDAR YEAR REVIEW&amp;K000000 (Jan-Dec)_x000D_</oddHeader>
    <oddFooter>&amp;L&amp;K000000Originally Created by Paul Gale, PhD, San Bernardino County Superintendent of Schools Office_x000D_Amended and Revised for Calendar Year review by Mara Wold, Region 5 After School Partnerships</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view="pageLayout" workbookViewId="0">
      <selection activeCell="C12" sqref="C12"/>
    </sheetView>
  </sheetViews>
  <sheetFormatPr baseColWidth="10" defaultRowHeight="13" x14ac:dyDescent="0.15"/>
  <cols>
    <col min="1" max="1" width="26.19921875" customWidth="1"/>
    <col min="2" max="2" width="24.3984375" customWidth="1"/>
    <col min="3" max="3" width="22.59765625" customWidth="1"/>
    <col min="4" max="4" width="19.19921875" customWidth="1"/>
    <col min="6" max="6" width="14" customWidth="1"/>
    <col min="7" max="7" width="17.796875" customWidth="1"/>
    <col min="11" max="11" width="25.19921875" customWidth="1"/>
  </cols>
  <sheetData>
    <row r="1" spans="1:11" ht="205" thickBot="1" x14ac:dyDescent="0.2">
      <c r="A1" s="66" t="s">
        <v>21</v>
      </c>
      <c r="B1" s="65" t="s">
        <v>20</v>
      </c>
      <c r="C1" s="64" t="s">
        <v>44</v>
      </c>
      <c r="D1" s="63" t="s">
        <v>19</v>
      </c>
      <c r="E1" s="82" t="s">
        <v>18</v>
      </c>
      <c r="F1" s="83"/>
      <c r="G1" s="84"/>
      <c r="H1" s="85" t="s">
        <v>17</v>
      </c>
      <c r="I1" s="85"/>
      <c r="J1" s="85"/>
      <c r="K1" s="53" t="s">
        <v>16</v>
      </c>
    </row>
    <row r="2" spans="1:11" ht="69" thickBot="1" x14ac:dyDescent="0.2">
      <c r="A2" s="70" t="s">
        <v>15</v>
      </c>
      <c r="B2" s="71" t="s">
        <v>34</v>
      </c>
      <c r="C2" s="60" t="s">
        <v>14</v>
      </c>
      <c r="D2" s="59" t="s">
        <v>13</v>
      </c>
      <c r="E2" s="58" t="s">
        <v>12</v>
      </c>
      <c r="F2" s="57" t="s">
        <v>11</v>
      </c>
      <c r="G2" s="57" t="s">
        <v>10</v>
      </c>
      <c r="H2" s="56">
        <v>1</v>
      </c>
      <c r="I2" s="55">
        <v>0.85</v>
      </c>
      <c r="J2" s="54">
        <v>0.75</v>
      </c>
      <c r="K2" s="53" t="s">
        <v>9</v>
      </c>
    </row>
    <row r="3" spans="1:11" ht="34" x14ac:dyDescent="0.15">
      <c r="A3" s="48" t="s">
        <v>7</v>
      </c>
      <c r="B3" s="47">
        <v>163800</v>
      </c>
      <c r="C3" s="33">
        <f>B3/8.88</f>
        <v>18445.945945945943</v>
      </c>
      <c r="D3" s="39">
        <f t="shared" ref="D3:D5" si="0">C3/E3</f>
        <v>102.47747747747746</v>
      </c>
      <c r="E3" s="38">
        <v>180</v>
      </c>
      <c r="F3" s="37">
        <v>1045</v>
      </c>
      <c r="G3" s="37">
        <v>163</v>
      </c>
      <c r="H3" s="45">
        <f t="shared" ref="H3:H5" si="1">(C3-F3)/G3</f>
        <v>106.75426960703032</v>
      </c>
      <c r="I3" s="44">
        <f t="shared" ref="I3:I5" si="2">(C3*0.85-F3)/G3</f>
        <v>89.779472724257985</v>
      </c>
      <c r="J3" s="43">
        <f t="shared" ref="J3:J5" si="3">(C3*0.75-F3)/G3</f>
        <v>78.462941469076426</v>
      </c>
      <c r="K3" s="30">
        <f t="shared" ref="K3:K5" si="4">+F3/C3</f>
        <v>5.6652014652014658E-2</v>
      </c>
    </row>
    <row r="4" spans="1:11" ht="16" x14ac:dyDescent="0.2">
      <c r="A4" s="72"/>
      <c r="B4" s="73"/>
      <c r="C4" s="33">
        <f>B4/8.88</f>
        <v>0</v>
      </c>
      <c r="D4" s="39" t="e">
        <f t="shared" si="0"/>
        <v>#DIV/0!</v>
      </c>
      <c r="E4" s="38"/>
      <c r="F4" s="37"/>
      <c r="G4" s="37"/>
      <c r="H4" s="45" t="e">
        <f t="shared" si="1"/>
        <v>#DIV/0!</v>
      </c>
      <c r="I4" s="44" t="e">
        <f t="shared" si="2"/>
        <v>#DIV/0!</v>
      </c>
      <c r="J4" s="43" t="e">
        <f t="shared" si="3"/>
        <v>#DIV/0!</v>
      </c>
      <c r="K4" s="30" t="e">
        <f t="shared" si="4"/>
        <v>#DIV/0!</v>
      </c>
    </row>
    <row r="5" spans="1:11" ht="16" x14ac:dyDescent="0.15">
      <c r="A5" s="72"/>
      <c r="B5" s="74"/>
      <c r="C5" s="33">
        <f t="shared" ref="C5:C6" si="5">B5/8.88</f>
        <v>0</v>
      </c>
      <c r="D5" s="39" t="e">
        <f t="shared" si="0"/>
        <v>#DIV/0!</v>
      </c>
      <c r="E5" s="38"/>
      <c r="F5" s="37"/>
      <c r="G5" s="37"/>
      <c r="H5" s="45" t="e">
        <f t="shared" si="1"/>
        <v>#DIV/0!</v>
      </c>
      <c r="I5" s="44" t="e">
        <f t="shared" si="2"/>
        <v>#DIV/0!</v>
      </c>
      <c r="J5" s="43" t="e">
        <f t="shared" si="3"/>
        <v>#DIV/0!</v>
      </c>
      <c r="K5" s="30" t="e">
        <f t="shared" si="4"/>
        <v>#DIV/0!</v>
      </c>
    </row>
    <row r="6" spans="1:11" ht="16" x14ac:dyDescent="0.15">
      <c r="A6" s="48"/>
      <c r="B6" s="47"/>
      <c r="C6" s="33">
        <f t="shared" si="5"/>
        <v>0</v>
      </c>
      <c r="D6" s="39" t="e">
        <f t="shared" ref="D6:D11" si="6">C6/E6</f>
        <v>#DIV/0!</v>
      </c>
      <c r="E6" s="38"/>
      <c r="F6" s="37"/>
      <c r="G6" s="37"/>
      <c r="H6" s="45" t="e">
        <f t="shared" ref="H6:H11" si="7">(C6-F6)/G6</f>
        <v>#DIV/0!</v>
      </c>
      <c r="I6" s="44" t="e">
        <f t="shared" ref="I6:I11" si="8">(C6*0.85-F6)/G6</f>
        <v>#DIV/0!</v>
      </c>
      <c r="J6" s="43" t="e">
        <f t="shared" ref="J6:J11" si="9">(C6*0.75-F6)/G6</f>
        <v>#DIV/0!</v>
      </c>
      <c r="K6" s="30" t="e">
        <f t="shared" ref="K6:K11" si="10">+F6/C6</f>
        <v>#DIV/0!</v>
      </c>
    </row>
    <row r="7" spans="1:11" ht="16" x14ac:dyDescent="0.15">
      <c r="A7" s="48"/>
      <c r="B7" s="47"/>
      <c r="C7" s="33">
        <f>B7/8.88</f>
        <v>0</v>
      </c>
      <c r="D7" s="39" t="e">
        <f t="shared" si="6"/>
        <v>#DIV/0!</v>
      </c>
      <c r="E7" s="38"/>
      <c r="F7" s="37"/>
      <c r="G7" s="37"/>
      <c r="H7" s="45" t="e">
        <f t="shared" si="7"/>
        <v>#DIV/0!</v>
      </c>
      <c r="I7" s="44" t="e">
        <f t="shared" si="8"/>
        <v>#DIV/0!</v>
      </c>
      <c r="J7" s="43" t="e">
        <f t="shared" si="9"/>
        <v>#DIV/0!</v>
      </c>
      <c r="K7" s="30" t="e">
        <f t="shared" si="10"/>
        <v>#DIV/0!</v>
      </c>
    </row>
    <row r="8" spans="1:11" ht="16" x14ac:dyDescent="0.15">
      <c r="A8" s="48"/>
      <c r="B8" s="47"/>
      <c r="C8" s="33">
        <f t="shared" ref="C8:C11" si="11">B8/8.88</f>
        <v>0</v>
      </c>
      <c r="D8" s="39" t="e">
        <f t="shared" si="6"/>
        <v>#DIV/0!</v>
      </c>
      <c r="E8" s="38"/>
      <c r="F8" s="37"/>
      <c r="G8" s="37"/>
      <c r="H8" s="45" t="e">
        <f t="shared" si="7"/>
        <v>#DIV/0!</v>
      </c>
      <c r="I8" s="44" t="e">
        <f t="shared" si="8"/>
        <v>#DIV/0!</v>
      </c>
      <c r="J8" s="43" t="e">
        <f t="shared" si="9"/>
        <v>#DIV/0!</v>
      </c>
      <c r="K8" s="30" t="e">
        <f t="shared" si="10"/>
        <v>#DIV/0!</v>
      </c>
    </row>
    <row r="9" spans="1:11" ht="16" x14ac:dyDescent="0.15">
      <c r="A9" s="48"/>
      <c r="B9" s="47"/>
      <c r="C9" s="33">
        <f t="shared" si="11"/>
        <v>0</v>
      </c>
      <c r="D9" s="39" t="e">
        <f t="shared" si="6"/>
        <v>#DIV/0!</v>
      </c>
      <c r="E9" s="38"/>
      <c r="F9" s="37"/>
      <c r="G9" s="37"/>
      <c r="H9" s="45" t="e">
        <f t="shared" si="7"/>
        <v>#DIV/0!</v>
      </c>
      <c r="I9" s="44" t="e">
        <f t="shared" si="8"/>
        <v>#DIV/0!</v>
      </c>
      <c r="J9" s="43" t="e">
        <f t="shared" si="9"/>
        <v>#DIV/0!</v>
      </c>
      <c r="K9" s="30" t="e">
        <f t="shared" si="10"/>
        <v>#DIV/0!</v>
      </c>
    </row>
    <row r="10" spans="1:11" ht="16" x14ac:dyDescent="0.15">
      <c r="A10" s="48"/>
      <c r="B10" s="47"/>
      <c r="C10" s="33">
        <f t="shared" si="11"/>
        <v>0</v>
      </c>
      <c r="D10" s="39" t="e">
        <f t="shared" si="6"/>
        <v>#DIV/0!</v>
      </c>
      <c r="E10" s="38"/>
      <c r="F10" s="37"/>
      <c r="G10" s="37"/>
      <c r="H10" s="45" t="e">
        <f t="shared" si="7"/>
        <v>#DIV/0!</v>
      </c>
      <c r="I10" s="44" t="e">
        <f t="shared" si="8"/>
        <v>#DIV/0!</v>
      </c>
      <c r="J10" s="43" t="e">
        <f t="shared" si="9"/>
        <v>#DIV/0!</v>
      </c>
      <c r="K10" s="30" t="e">
        <f t="shared" si="10"/>
        <v>#DIV/0!</v>
      </c>
    </row>
    <row r="11" spans="1:11" ht="17" thickBot="1" x14ac:dyDescent="0.2">
      <c r="A11" s="48"/>
      <c r="B11" s="47"/>
      <c r="C11" s="33">
        <f t="shared" si="11"/>
        <v>0</v>
      </c>
      <c r="D11" s="39" t="e">
        <f t="shared" si="6"/>
        <v>#DIV/0!</v>
      </c>
      <c r="E11" s="38"/>
      <c r="F11" s="37"/>
      <c r="G11" s="37"/>
      <c r="H11" s="45" t="e">
        <f t="shared" si="7"/>
        <v>#DIV/0!</v>
      </c>
      <c r="I11" s="44" t="e">
        <f t="shared" si="8"/>
        <v>#DIV/0!</v>
      </c>
      <c r="J11" s="43" t="e">
        <f t="shared" si="9"/>
        <v>#DIV/0!</v>
      </c>
      <c r="K11" s="30" t="e">
        <f t="shared" si="10"/>
        <v>#DIV/0!</v>
      </c>
    </row>
    <row r="12" spans="1:11" ht="16" x14ac:dyDescent="0.15">
      <c r="A12" s="21"/>
      <c r="B12" s="20"/>
      <c r="C12" s="18"/>
      <c r="D12" s="19"/>
      <c r="E12" s="19"/>
      <c r="F12" s="19"/>
      <c r="G12" s="19"/>
      <c r="H12" s="19"/>
      <c r="I12" s="19"/>
      <c r="J12" s="18"/>
      <c r="K12" s="17"/>
    </row>
    <row r="13" spans="1:11" ht="16" x14ac:dyDescent="0.15">
      <c r="A13" s="86" t="s">
        <v>22</v>
      </c>
      <c r="B13" s="87"/>
      <c r="C13" s="87"/>
      <c r="D13" s="87"/>
      <c r="E13" s="87"/>
      <c r="F13" s="87"/>
      <c r="G13" s="87"/>
      <c r="H13" s="87"/>
      <c r="I13" s="87"/>
      <c r="J13" s="87"/>
      <c r="K13" s="88"/>
    </row>
    <row r="14" spans="1:11" ht="16" x14ac:dyDescent="0.15">
      <c r="A14" s="80" t="s">
        <v>6</v>
      </c>
      <c r="B14" s="81"/>
      <c r="C14" s="81"/>
      <c r="D14" s="81"/>
      <c r="E14" s="81"/>
      <c r="F14" s="81"/>
      <c r="G14" s="81"/>
      <c r="H14" s="81"/>
      <c r="I14" s="81"/>
      <c r="J14" s="81"/>
      <c r="K14" s="13"/>
    </row>
    <row r="15" spans="1:11" ht="16" x14ac:dyDescent="0.15">
      <c r="A15" s="80" t="s">
        <v>5</v>
      </c>
      <c r="B15" s="81"/>
      <c r="C15" s="81"/>
      <c r="D15" s="81"/>
      <c r="E15" s="81"/>
      <c r="F15" s="81"/>
      <c r="G15" s="81"/>
      <c r="H15" s="81"/>
      <c r="I15" s="81"/>
      <c r="J15" s="81"/>
      <c r="K15" s="13"/>
    </row>
    <row r="16" spans="1:11" ht="16" x14ac:dyDescent="0.15">
      <c r="A16" s="80" t="s">
        <v>24</v>
      </c>
      <c r="B16" s="81"/>
      <c r="C16" s="81"/>
      <c r="D16" s="81"/>
      <c r="E16" s="81"/>
      <c r="F16" s="81"/>
      <c r="G16" s="81"/>
      <c r="H16" s="81"/>
      <c r="I16" s="81"/>
      <c r="J16" s="81"/>
      <c r="K16" s="13"/>
    </row>
    <row r="17" spans="1:11" ht="16" x14ac:dyDescent="0.15">
      <c r="A17" s="80" t="s">
        <v>3</v>
      </c>
      <c r="B17" s="81"/>
      <c r="C17" s="81"/>
      <c r="D17" s="81"/>
      <c r="E17" s="81"/>
      <c r="F17" s="81"/>
      <c r="G17" s="81"/>
      <c r="H17" s="81"/>
      <c r="I17" s="81"/>
      <c r="J17" s="81"/>
      <c r="K17" s="13"/>
    </row>
    <row r="18" spans="1:11" ht="15" customHeight="1" x14ac:dyDescent="0.15">
      <c r="A18" s="80" t="s">
        <v>36</v>
      </c>
      <c r="B18" s="81"/>
      <c r="C18" s="81"/>
      <c r="D18" s="81"/>
      <c r="E18" s="81"/>
      <c r="F18" s="81"/>
      <c r="G18" s="81"/>
      <c r="H18" s="81"/>
      <c r="I18" s="81"/>
      <c r="J18" s="81"/>
      <c r="K18" s="13"/>
    </row>
    <row r="19" spans="1:11" ht="16" x14ac:dyDescent="0.15">
      <c r="A19" s="15"/>
      <c r="B19" s="14"/>
      <c r="C19" s="4"/>
      <c r="D19" s="4"/>
      <c r="E19" s="4"/>
      <c r="F19" s="4"/>
      <c r="G19" s="4"/>
      <c r="H19" s="4"/>
      <c r="I19" s="4"/>
      <c r="J19" s="4"/>
      <c r="K19" s="13"/>
    </row>
    <row r="20" spans="1:11" ht="16" x14ac:dyDescent="0.15">
      <c r="A20" s="80" t="s">
        <v>2</v>
      </c>
      <c r="B20" s="81"/>
      <c r="C20" s="81"/>
      <c r="D20" s="81"/>
      <c r="E20" s="81"/>
      <c r="F20" s="81"/>
      <c r="G20" s="81"/>
      <c r="H20" s="81"/>
      <c r="I20" s="81"/>
      <c r="J20" s="81"/>
      <c r="K20" s="8"/>
    </row>
    <row r="21" spans="1:11" ht="16" x14ac:dyDescent="0.15">
      <c r="A21" s="80" t="s">
        <v>28</v>
      </c>
      <c r="B21" s="81"/>
      <c r="C21" s="81"/>
      <c r="D21" s="81"/>
      <c r="E21" s="81"/>
      <c r="F21" s="81"/>
      <c r="G21" s="81"/>
      <c r="H21" s="81"/>
      <c r="I21" s="81"/>
      <c r="J21" s="81"/>
      <c r="K21" s="11"/>
    </row>
    <row r="22" spans="1:11" ht="16" x14ac:dyDescent="0.2">
      <c r="A22" s="80"/>
      <c r="B22" s="81"/>
      <c r="C22" s="81"/>
      <c r="D22" s="81"/>
      <c r="E22" s="81"/>
      <c r="F22" s="81"/>
      <c r="G22" s="81"/>
      <c r="H22" s="81"/>
      <c r="I22" s="81"/>
      <c r="J22" s="81"/>
      <c r="K22" s="9"/>
    </row>
    <row r="23" spans="1:11" ht="29" customHeight="1" x14ac:dyDescent="0.15">
      <c r="A23" s="80" t="s">
        <v>29</v>
      </c>
      <c r="B23" s="81"/>
      <c r="C23" s="81"/>
      <c r="D23" s="81"/>
      <c r="E23" s="81"/>
      <c r="F23" s="81"/>
      <c r="G23" s="81"/>
      <c r="H23" s="81"/>
      <c r="I23" s="81"/>
      <c r="J23" s="81"/>
      <c r="K23" s="8"/>
    </row>
    <row r="24" spans="1:11" ht="17" thickBot="1" x14ac:dyDescent="0.25">
      <c r="A24" s="78"/>
      <c r="B24" s="79"/>
      <c r="C24" s="79"/>
      <c r="D24" s="7"/>
      <c r="E24" s="7"/>
      <c r="F24" s="7"/>
      <c r="G24" s="7"/>
      <c r="H24" s="7"/>
      <c r="I24" s="7"/>
      <c r="J24" s="7"/>
      <c r="K24" s="6"/>
    </row>
  </sheetData>
  <mergeCells count="12">
    <mergeCell ref="A24:C24"/>
    <mergeCell ref="E1:G1"/>
    <mergeCell ref="H1:J1"/>
    <mergeCell ref="A13:K13"/>
    <mergeCell ref="A14:J14"/>
    <mergeCell ref="A15:J15"/>
    <mergeCell ref="A16:J16"/>
    <mergeCell ref="A17:J17"/>
    <mergeCell ref="A18:J18"/>
    <mergeCell ref="A20:J20"/>
    <mergeCell ref="A21:J22"/>
    <mergeCell ref="A23:J23"/>
  </mergeCells>
  <phoneticPr fontId="24" type="noConversion"/>
  <pageMargins left="0.75" right="0.75" top="1.1098611111111112" bottom="1" header="0.5" footer="0.5"/>
  <pageSetup scale="61" orientation="landscape" horizontalDpi="4294967292" verticalDpi="4294967292"/>
  <headerFooter>
    <oddHeader>&amp;C&amp;"Lucida Grande,Regular"&amp;11&amp;K01+000After School Education and Safety (ASES) and 21st Community Learning Centers (CCLC) - &amp;KFF0000MIDDLE&amp;K01+000 &amp;"-,Regular"&amp;12&amp;K000000_x000D_&amp;KFF0000ATTENDANCE CALCULATOR for CALENDAR YEAR REVIEW (Jan-Dec)</oddHeader>
    <oddFooter>&amp;L&amp;K000000Originally Created by Paul Gale, PhD, San Bernardino County Superintendent of Schools Office_x000D_Amended and Revised for Calendar Year review by Mara Wold, Region 5 After School Partnerships</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tabSelected="1" view="pageLayout" topLeftCell="A2" workbookViewId="0">
      <selection activeCell="C10" sqref="C10"/>
    </sheetView>
  </sheetViews>
  <sheetFormatPr baseColWidth="10" defaultRowHeight="13" x14ac:dyDescent="0.15"/>
  <cols>
    <col min="1" max="1" width="24.3984375" customWidth="1"/>
    <col min="2" max="2" width="23.796875" customWidth="1"/>
    <col min="3" max="3" width="22.796875" customWidth="1"/>
    <col min="4" max="4" width="19.59765625" customWidth="1"/>
    <col min="11" max="11" width="25.19921875" customWidth="1"/>
  </cols>
  <sheetData>
    <row r="1" spans="1:11" ht="256" thickBot="1" x14ac:dyDescent="0.2">
      <c r="A1" s="66" t="s">
        <v>21</v>
      </c>
      <c r="B1" s="65" t="s">
        <v>20</v>
      </c>
      <c r="C1" s="64" t="s">
        <v>32</v>
      </c>
      <c r="D1" s="63" t="s">
        <v>19</v>
      </c>
      <c r="E1" s="82" t="s">
        <v>18</v>
      </c>
      <c r="F1" s="83"/>
      <c r="G1" s="84"/>
      <c r="H1" s="85" t="s">
        <v>17</v>
      </c>
      <c r="I1" s="85"/>
      <c r="J1" s="85"/>
      <c r="K1" s="53" t="s">
        <v>16</v>
      </c>
    </row>
    <row r="2" spans="1:11" ht="120" thickBot="1" x14ac:dyDescent="0.2">
      <c r="A2" s="62" t="s">
        <v>15</v>
      </c>
      <c r="B2" s="61" t="s">
        <v>34</v>
      </c>
      <c r="C2" s="60" t="s">
        <v>14</v>
      </c>
      <c r="D2" s="59" t="s">
        <v>13</v>
      </c>
      <c r="E2" s="58" t="s">
        <v>12</v>
      </c>
      <c r="F2" s="57" t="s">
        <v>11</v>
      </c>
      <c r="G2" s="57" t="s">
        <v>10</v>
      </c>
      <c r="H2" s="56">
        <v>1</v>
      </c>
      <c r="I2" s="55">
        <v>0.85</v>
      </c>
      <c r="J2" s="54">
        <v>0.75</v>
      </c>
      <c r="K2" s="53" t="s">
        <v>9</v>
      </c>
    </row>
    <row r="3" spans="1:11" ht="35" thickBot="1" x14ac:dyDescent="0.2">
      <c r="A3" s="42" t="s">
        <v>25</v>
      </c>
      <c r="B3" s="41">
        <v>250000</v>
      </c>
      <c r="C3" s="40">
        <f>B3/10</f>
        <v>25000</v>
      </c>
      <c r="D3" s="39">
        <f t="shared" ref="D3" si="0">C3/E3</f>
        <v>138.88888888888889</v>
      </c>
      <c r="E3" s="38">
        <v>180</v>
      </c>
      <c r="F3" s="37">
        <v>900</v>
      </c>
      <c r="G3" s="37">
        <v>175</v>
      </c>
      <c r="H3" s="36">
        <f t="shared" ref="H3" si="1">(C3-F3)/G3</f>
        <v>137.71428571428572</v>
      </c>
      <c r="I3" s="24">
        <f t="shared" ref="I3" si="2">(C3*0.85-F3)/G3</f>
        <v>116.28571428571429</v>
      </c>
      <c r="J3" s="23">
        <f t="shared" ref="J3" si="3">(C3*0.75-F3)/G3</f>
        <v>102</v>
      </c>
      <c r="K3" s="30">
        <f t="shared" ref="K3" si="4">+F3/C3</f>
        <v>3.5999999999999997E-2</v>
      </c>
    </row>
    <row r="4" spans="1:11" ht="35" thickBot="1" x14ac:dyDescent="0.2">
      <c r="A4" s="42" t="s">
        <v>33</v>
      </c>
      <c r="B4" s="41">
        <v>250000</v>
      </c>
      <c r="C4" s="40">
        <f>B4/10</f>
        <v>25000</v>
      </c>
      <c r="D4" s="39">
        <f t="shared" ref="D4" si="5">C4/E4</f>
        <v>125</v>
      </c>
      <c r="E4" s="38">
        <v>200</v>
      </c>
      <c r="F4" s="37">
        <v>3456</v>
      </c>
      <c r="G4" s="37">
        <v>120</v>
      </c>
      <c r="H4" s="36">
        <f t="shared" ref="H4" si="6">(C4-F4)/G4</f>
        <v>179.53333333333333</v>
      </c>
      <c r="I4" s="24">
        <f t="shared" ref="I4" si="7">(C4*0.85-F4)/G4</f>
        <v>148.28333333333333</v>
      </c>
      <c r="J4" s="23">
        <f t="shared" ref="J4" si="8">(C4*0.75-F4)/G4</f>
        <v>127.45</v>
      </c>
      <c r="K4" s="30">
        <f t="shared" ref="K4" si="9">+F4/C4</f>
        <v>0.13824</v>
      </c>
    </row>
    <row r="5" spans="1:11" ht="17" thickBot="1" x14ac:dyDescent="0.2">
      <c r="A5" s="42"/>
      <c r="B5" s="41"/>
      <c r="C5" s="40">
        <f>B5/10</f>
        <v>0</v>
      </c>
      <c r="D5" s="39" t="e">
        <f t="shared" ref="D5:D10" si="10">C5/E5</f>
        <v>#DIV/0!</v>
      </c>
      <c r="E5" s="38"/>
      <c r="F5" s="37"/>
      <c r="G5" s="37"/>
      <c r="H5" s="36" t="e">
        <f t="shared" ref="H5:H10" si="11">(C5-F5)/G5</f>
        <v>#DIV/0!</v>
      </c>
      <c r="I5" s="24" t="e">
        <f t="shared" ref="I5:I10" si="12">(C5*0.85-F5)/G5</f>
        <v>#DIV/0!</v>
      </c>
      <c r="J5" s="23" t="e">
        <f t="shared" ref="J5:J10" si="13">(C5*0.75-F5)/G5</f>
        <v>#DIV/0!</v>
      </c>
      <c r="K5" s="30" t="e">
        <f t="shared" ref="K5:K10" si="14">+F5/C5</f>
        <v>#DIV/0!</v>
      </c>
    </row>
    <row r="6" spans="1:11" ht="17" thickBot="1" x14ac:dyDescent="0.2">
      <c r="A6" s="35"/>
      <c r="B6" s="34"/>
      <c r="C6" s="33">
        <f>B6/10</f>
        <v>0</v>
      </c>
      <c r="D6" s="32" t="e">
        <f t="shared" si="10"/>
        <v>#DIV/0!</v>
      </c>
      <c r="E6" s="31"/>
      <c r="F6" s="31"/>
      <c r="G6" s="31"/>
      <c r="H6" s="25" t="e">
        <f t="shared" si="11"/>
        <v>#DIV/0!</v>
      </c>
      <c r="I6" s="24" t="e">
        <f t="shared" si="12"/>
        <v>#DIV/0!</v>
      </c>
      <c r="J6" s="23" t="e">
        <f t="shared" si="13"/>
        <v>#DIV/0!</v>
      </c>
      <c r="K6" s="30" t="e">
        <f t="shared" si="14"/>
        <v>#DIV/0!</v>
      </c>
    </row>
    <row r="7" spans="1:11" ht="17" thickBot="1" x14ac:dyDescent="0.2">
      <c r="A7" s="35"/>
      <c r="B7" s="34"/>
      <c r="C7" s="33">
        <f t="shared" ref="C7:C10" si="15">B7/10</f>
        <v>0</v>
      </c>
      <c r="D7" s="32" t="e">
        <f t="shared" si="10"/>
        <v>#DIV/0!</v>
      </c>
      <c r="E7" s="31"/>
      <c r="F7" s="31"/>
      <c r="G7" s="31"/>
      <c r="H7" s="25" t="e">
        <f t="shared" si="11"/>
        <v>#DIV/0!</v>
      </c>
      <c r="I7" s="24" t="e">
        <f t="shared" si="12"/>
        <v>#DIV/0!</v>
      </c>
      <c r="J7" s="23" t="e">
        <f t="shared" si="13"/>
        <v>#DIV/0!</v>
      </c>
      <c r="K7" s="30" t="e">
        <f t="shared" si="14"/>
        <v>#DIV/0!</v>
      </c>
    </row>
    <row r="8" spans="1:11" ht="17" thickBot="1" x14ac:dyDescent="0.2">
      <c r="A8" s="35"/>
      <c r="B8" s="34"/>
      <c r="C8" s="33">
        <f t="shared" si="15"/>
        <v>0</v>
      </c>
      <c r="D8" s="32" t="e">
        <f t="shared" si="10"/>
        <v>#DIV/0!</v>
      </c>
      <c r="E8" s="31"/>
      <c r="F8" s="31"/>
      <c r="G8" s="31"/>
      <c r="H8" s="25" t="e">
        <f t="shared" si="11"/>
        <v>#DIV/0!</v>
      </c>
      <c r="I8" s="24" t="e">
        <f t="shared" si="12"/>
        <v>#DIV/0!</v>
      </c>
      <c r="J8" s="23" t="e">
        <f t="shared" si="13"/>
        <v>#DIV/0!</v>
      </c>
      <c r="K8" s="30" t="e">
        <f t="shared" si="14"/>
        <v>#DIV/0!</v>
      </c>
    </row>
    <row r="9" spans="1:11" ht="17" thickBot="1" x14ac:dyDescent="0.2">
      <c r="A9" s="35"/>
      <c r="B9" s="34"/>
      <c r="C9" s="33">
        <f t="shared" si="15"/>
        <v>0</v>
      </c>
      <c r="D9" s="32" t="e">
        <f t="shared" si="10"/>
        <v>#DIV/0!</v>
      </c>
      <c r="E9" s="31"/>
      <c r="F9" s="31"/>
      <c r="G9" s="31"/>
      <c r="H9" s="25" t="e">
        <f t="shared" si="11"/>
        <v>#DIV/0!</v>
      </c>
      <c r="I9" s="24" t="e">
        <f t="shared" si="12"/>
        <v>#DIV/0!</v>
      </c>
      <c r="J9" s="23" t="e">
        <f t="shared" si="13"/>
        <v>#DIV/0!</v>
      </c>
      <c r="K9" s="30" t="e">
        <f t="shared" si="14"/>
        <v>#DIV/0!</v>
      </c>
    </row>
    <row r="10" spans="1:11" ht="17" thickBot="1" x14ac:dyDescent="0.2">
      <c r="A10" s="29"/>
      <c r="B10" s="28"/>
      <c r="C10" s="33">
        <f t="shared" si="15"/>
        <v>0</v>
      </c>
      <c r="D10" s="27" t="e">
        <f t="shared" si="10"/>
        <v>#DIV/0!</v>
      </c>
      <c r="E10" s="26"/>
      <c r="F10" s="26"/>
      <c r="G10" s="26"/>
      <c r="H10" s="25" t="e">
        <f t="shared" si="11"/>
        <v>#DIV/0!</v>
      </c>
      <c r="I10" s="24" t="e">
        <f t="shared" si="12"/>
        <v>#DIV/0!</v>
      </c>
      <c r="J10" s="23" t="e">
        <f t="shared" si="13"/>
        <v>#DIV/0!</v>
      </c>
      <c r="K10" s="30" t="e">
        <f t="shared" si="14"/>
        <v>#DIV/0!</v>
      </c>
    </row>
    <row r="11" spans="1:11" ht="16" x14ac:dyDescent="0.15">
      <c r="A11" s="21"/>
      <c r="B11" s="20"/>
      <c r="C11" s="18"/>
      <c r="D11" s="19"/>
      <c r="E11" s="19"/>
      <c r="F11" s="19"/>
      <c r="G11" s="19"/>
      <c r="H11" s="19"/>
      <c r="I11" s="19"/>
      <c r="J11" s="18"/>
      <c r="K11" s="17"/>
    </row>
    <row r="12" spans="1:11" ht="16" x14ac:dyDescent="0.15">
      <c r="A12" s="86" t="s">
        <v>22</v>
      </c>
      <c r="B12" s="87"/>
      <c r="C12" s="87"/>
      <c r="D12" s="87"/>
      <c r="E12" s="87"/>
      <c r="F12" s="87"/>
      <c r="G12" s="87"/>
      <c r="H12" s="87"/>
      <c r="I12" s="87"/>
      <c r="J12" s="87"/>
      <c r="K12" s="88"/>
    </row>
    <row r="13" spans="1:11" ht="16" x14ac:dyDescent="0.15">
      <c r="A13" s="80" t="s">
        <v>6</v>
      </c>
      <c r="B13" s="81"/>
      <c r="C13" s="81"/>
      <c r="D13" s="81"/>
      <c r="E13" s="81"/>
      <c r="F13" s="81"/>
      <c r="G13" s="81"/>
      <c r="H13" s="81"/>
      <c r="I13" s="81"/>
      <c r="J13" s="81"/>
      <c r="K13" s="13"/>
    </row>
    <row r="14" spans="1:11" ht="16" x14ac:dyDescent="0.15">
      <c r="A14" s="80" t="s">
        <v>5</v>
      </c>
      <c r="B14" s="81"/>
      <c r="C14" s="81"/>
      <c r="D14" s="81"/>
      <c r="E14" s="81"/>
      <c r="F14" s="81"/>
      <c r="G14" s="81"/>
      <c r="H14" s="81"/>
      <c r="I14" s="81"/>
      <c r="J14" s="81"/>
      <c r="K14" s="13"/>
    </row>
    <row r="15" spans="1:11" ht="32" customHeight="1" x14ac:dyDescent="0.15">
      <c r="A15" s="80" t="s">
        <v>4</v>
      </c>
      <c r="B15" s="81"/>
      <c r="C15" s="81"/>
      <c r="D15" s="81"/>
      <c r="E15" s="81"/>
      <c r="F15" s="81"/>
      <c r="G15" s="81"/>
      <c r="H15" s="81"/>
      <c r="I15" s="81"/>
      <c r="J15" s="81"/>
      <c r="K15" s="13"/>
    </row>
    <row r="16" spans="1:11" ht="16" x14ac:dyDescent="0.15">
      <c r="A16" s="80" t="s">
        <v>3</v>
      </c>
      <c r="B16" s="81"/>
      <c r="C16" s="81"/>
      <c r="D16" s="81"/>
      <c r="E16" s="81"/>
      <c r="F16" s="81"/>
      <c r="G16" s="81"/>
      <c r="H16" s="81"/>
      <c r="I16" s="81"/>
      <c r="J16" s="81"/>
      <c r="K16" s="13"/>
    </row>
    <row r="17" spans="1:11" ht="23" customHeight="1" x14ac:dyDescent="0.15">
      <c r="A17" s="80" t="s">
        <v>36</v>
      </c>
      <c r="B17" s="81"/>
      <c r="C17" s="81"/>
      <c r="D17" s="81"/>
      <c r="E17" s="81"/>
      <c r="F17" s="81"/>
      <c r="G17" s="81"/>
      <c r="H17" s="81"/>
      <c r="I17" s="81"/>
      <c r="J17" s="81"/>
      <c r="K17" s="13"/>
    </row>
    <row r="18" spans="1:11" ht="16" x14ac:dyDescent="0.15">
      <c r="A18" s="15"/>
      <c r="B18" s="14"/>
      <c r="C18" s="4"/>
      <c r="D18" s="4"/>
      <c r="E18" s="4"/>
      <c r="F18" s="4"/>
      <c r="G18" s="4"/>
      <c r="H18" s="4"/>
      <c r="I18" s="4"/>
      <c r="J18" s="4"/>
      <c r="K18" s="13"/>
    </row>
    <row r="19" spans="1:11" ht="16" x14ac:dyDescent="0.15">
      <c r="A19" s="80" t="s">
        <v>2</v>
      </c>
      <c r="B19" s="81"/>
      <c r="C19" s="81"/>
      <c r="D19" s="81"/>
      <c r="E19" s="81"/>
      <c r="F19" s="81"/>
      <c r="G19" s="81"/>
      <c r="H19" s="81"/>
      <c r="I19" s="81"/>
      <c r="J19" s="81"/>
      <c r="K19" s="8"/>
    </row>
    <row r="20" spans="1:11" ht="16" x14ac:dyDescent="0.15">
      <c r="A20" s="80" t="s">
        <v>31</v>
      </c>
      <c r="B20" s="81"/>
      <c r="C20" s="81"/>
      <c r="D20" s="81"/>
      <c r="E20" s="81"/>
      <c r="F20" s="81"/>
      <c r="G20" s="81"/>
      <c r="H20" s="81"/>
      <c r="I20" s="81"/>
      <c r="J20" s="81"/>
      <c r="K20" s="11"/>
    </row>
    <row r="21" spans="1:11" ht="16" x14ac:dyDescent="0.2">
      <c r="A21" s="80"/>
      <c r="B21" s="81"/>
      <c r="C21" s="81"/>
      <c r="D21" s="81"/>
      <c r="E21" s="81"/>
      <c r="F21" s="81"/>
      <c r="G21" s="81"/>
      <c r="H21" s="81"/>
      <c r="I21" s="81"/>
      <c r="J21" s="81"/>
      <c r="K21" s="9"/>
    </row>
    <row r="22" spans="1:11" ht="35" customHeight="1" x14ac:dyDescent="0.15">
      <c r="A22" s="80" t="s">
        <v>29</v>
      </c>
      <c r="B22" s="81"/>
      <c r="C22" s="81"/>
      <c r="D22" s="81"/>
      <c r="E22" s="81"/>
      <c r="F22" s="81"/>
      <c r="G22" s="81"/>
      <c r="H22" s="81"/>
      <c r="I22" s="81"/>
      <c r="J22" s="81"/>
      <c r="K22" s="8"/>
    </row>
    <row r="23" spans="1:11" ht="17" thickBot="1" x14ac:dyDescent="0.25">
      <c r="A23" s="78"/>
      <c r="B23" s="79"/>
      <c r="C23" s="79"/>
      <c r="D23" s="7"/>
      <c r="E23" s="7"/>
      <c r="F23" s="7"/>
      <c r="G23" s="7"/>
      <c r="H23" s="7"/>
      <c r="I23" s="7"/>
      <c r="J23" s="7"/>
      <c r="K23" s="6"/>
    </row>
    <row r="24" spans="1:11" ht="16" x14ac:dyDescent="0.15">
      <c r="A24" s="3"/>
      <c r="B24" s="3"/>
      <c r="C24" s="1"/>
      <c r="D24" s="1"/>
      <c r="E24" s="1"/>
      <c r="F24" s="1"/>
      <c r="G24" s="1"/>
      <c r="H24" s="1"/>
      <c r="I24" s="1"/>
      <c r="J24" s="1"/>
      <c r="K24" s="4"/>
    </row>
  </sheetData>
  <mergeCells count="12">
    <mergeCell ref="A23:C23"/>
    <mergeCell ref="E1:G1"/>
    <mergeCell ref="H1:J1"/>
    <mergeCell ref="A12:K12"/>
    <mergeCell ref="A13:J13"/>
    <mergeCell ref="A14:J14"/>
    <mergeCell ref="A15:J15"/>
    <mergeCell ref="A16:J16"/>
    <mergeCell ref="A17:J17"/>
    <mergeCell ref="A19:J19"/>
    <mergeCell ref="A20:J21"/>
    <mergeCell ref="A22:J22"/>
  </mergeCells>
  <phoneticPr fontId="24" type="noConversion"/>
  <pageMargins left="0.75" right="0.75" top="1" bottom="1" header="0.5" footer="0.5"/>
  <pageSetup scale="61" orientation="landscape" horizontalDpi="4294967292" verticalDpi="4294967292"/>
  <headerFooter>
    <oddHeader>&amp;C&amp;"Lucida Grande,Regular"&amp;11 &amp;K00336621st Community Learning Centers (CCLC)  -  After School Safety and Enrichment for Teens&amp;KFF0000 (ASSETs)&amp;K003366_x000D_&amp;KFF0000ATTENDANCE CALCULATOR for CALENDAR YEAR REVIEW (Jan-Dec)</oddHeader>
    <oddFooter>&amp;L&amp;K000000Originally Created by Paul Gale, PhD, San Bernardino County Superintendent of Schools Office_x000D_Amended and Revised for Calendar Year review by Mara Wold, Region 5 After School Partnerships</oddFooter>
  </headerFooter>
  <legacy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Attendance Calc - All Grades</vt:lpstr>
      <vt:lpstr>Elementary</vt:lpstr>
      <vt:lpstr>Middle</vt:lpstr>
      <vt:lpstr>High School</vt:lpstr>
      <vt:lpstr>'Attendance Calc - All Grades'!Print_Area</vt:lpstr>
      <vt:lpstr>Elementary!Print_Area</vt:lpstr>
    </vt:vector>
  </TitlesOfParts>
  <Company>Monterey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mcoeadmin</dc:creator>
  <cp:lastModifiedBy>Microsoft Office User</cp:lastModifiedBy>
  <cp:lastPrinted>2013-08-21T03:49:23Z</cp:lastPrinted>
  <dcterms:created xsi:type="dcterms:W3CDTF">2013-03-01T20:23:52Z</dcterms:created>
  <dcterms:modified xsi:type="dcterms:W3CDTF">2019-09-11T22:45:10Z</dcterms:modified>
</cp:coreProperties>
</file>